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93" documentId="120_S{2AC9BD13-BADA-5192-A53E-5A8FF88502F6}" xr6:coauthVersionLast="47" xr6:coauthVersionMax="47" xr10:uidLastSave="{B3ADFE15-FA14-449C-A6C6-85FA9B7B7F3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<sst xmlns="http://schemas.openxmlformats.org/spreadsheetml/2006/main" count="180324" uniqueCount="39147">
  <si>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</si>
  <si>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</si>
  <si>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</si>
  <si>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</si>
  <si>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</si>
  <si>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</si>
  <si>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</si>
  <si>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</si>
  <si>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</si>
  <si>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</si>
  <si>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</si>
  <si>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</si>
  <si>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</si>
  <si>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</si>
  <si>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</si>
  <si>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</si>
  <si>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</si>
  <si>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</si>
  <si>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</si>
  <si>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</si>
  <si>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</si>
  <si>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</si>
  <si>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</si>
  <si>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</si>
  <si>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</si>
  <si>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</si>
  <si>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</si>
  <si>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</si>
  <si>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</si>
  <si>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</si>
  <si>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</si>
  <si>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</si>
  <si>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</si>
  <si>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</si>
  <si>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</si>
  <si>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</si>
  <si>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</si>
  <si>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</si>
  <si>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</si>
  <si>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</si>
  <si>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</si>
  <si>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</si>
  <si>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</si>
  <si>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</si>
  <si>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</si>
  <si>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</si>
  <si>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</si>
  <si>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</si>
  <si>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</si>
  <si>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</si>
  <si>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</si>
  <si>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</si>
  <si>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</si>
  <si>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</si>
  <si>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</si>
  <si>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</si>
  <si>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</si>
  <si>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</si>
  <si>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</si>
  <si>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</si>
  <si>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</si>
  <si>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</si>
  <si>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</si>
  <si>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</si>
  <si>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</si>
  <si>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</si>
  <si>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</si>
  <si>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</si>
  <si>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</si>
  <si>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</si>
  <si>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</si>
  <si>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</si>
  <si>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</si>
  <si>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</si>
  <si>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</si>
  <si>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</si>
  <si>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</si>
  <si>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</si>
  <si>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</si>
  <si>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</si>
  <si>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</si>
  <si>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</si>
  <si>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</si>
  <si>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</si>
  <si>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</si>
  <si>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</si>
  <si>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</si>
  <si>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</si>
  <si>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</si>
  <si>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</si>
  <si>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</si>
  <si>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</si>
  <si>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</si>
  <si>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</si>
  <si>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</si>
  <si>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</si>
  <si>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</si>
  <si>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</si>
  <si>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</si>
  <si>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</si>
  <si>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</si>
  <si>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</si>
  <si>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</si>
  <si>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</si>
  <si>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</si>
  <si>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</si>
  <si>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</si>
  <si>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</si>
  <si>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</si>
  <si>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</si>
  <si>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</si>
  <si>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</si>
  <si>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</si>
  <si>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</si>
  <si>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</si>
  <si>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</si>
  <si>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</si>
  <si>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</si>
  <si>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</si>
  <si>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</si>
  <si>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</si>
  <si>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</si>
  <si>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</si>
  <si>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</si>
  <si>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</si>
  <si>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</si>
  <si>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</si>
  <si>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</si>
  <si>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</si>
  <si>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</si>
  <si>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</si>
  <si>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</si>
  <si>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</si>
  <si>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</si>
  <si>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</si>
  <si>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</si>
  <si>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</si>
  <si>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</si>
  <si>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</si>
  <si>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</si>
  <si>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</si>
  <si>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</si>
  <si>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</si>
  <si>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</si>
  <si>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</si>
  <si>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</si>
  <si>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</si>
  <si>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</si>
  <si>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</si>
  <si>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</si>
  <si>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</si>
  <si>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</si>
  <si>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</si>
  <si>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</si>
  <si>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</si>
  <si>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</si>
  <si>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</si>
  <si>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</si>
  <si>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</si>
  <si>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</si>
  <si>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</si>
  <si>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</si>
  <si>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</si>
  <si>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</si>
  <si>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</si>
  <si>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</si>
  <si>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</si>
  <si>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</si>
  <si>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</si>
  <si>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</si>
  <si>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</si>
  <si>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</si>
  <si>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</si>
  <si>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</si>
  <si>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</si>
  <si>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</si>
  <si>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</si>
  <si>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</si>
  <si>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</si>
  <si>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</si>
  <si>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</si>
  <si>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</si>
  <si>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</si>
  <si>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</si>
  <si>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</si>
  <si>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</si>
  <si>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</si>
  <si>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</si>
  <si>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</si>
  <si>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</si>
  <si>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</si>
  <si>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</si>
  <si>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</si>
  <si>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</si>
  <si>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</si>
  <si>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</si>
  <si>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</si>
  <si>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</si>
  <si>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</si>
  <si>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</si>
  <si>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</si>
  <si>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</si>
  <si>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</si>
  <si>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</si>
  <si>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</si>
  <si>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</si>
  <si>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</si>
  <si>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</si>
  <si>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</si>
  <si>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</si>
  <si>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</si>
  <si>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</si>
  <si>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</si>
  <si>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</si>
  <si>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</si>
  <si>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</si>
  <si>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</si>
  <si>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</si>
  <si>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</si>
  <si>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</si>
  <si>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</si>
  <si>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</si>
  <si>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</si>
  <si>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</si>
  <si>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</si>
  <si>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</si>
  <si>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</si>
  <si>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</si>
  <si>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</si>
  <si>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</si>
  <si>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</si>
  <si>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</si>
  <si>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</si>
  <si>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</si>
  <si>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</si>
  <si>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</si>
  <si>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</si>
  <si>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</si>
  <si>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</si>
  <si>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</si>
  <si>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</si>
  <si>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</si>
  <si>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</si>
  <si>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</si>
  <si>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</si>
  <si>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</si>
  <si>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</si>
  <si>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</si>
  <si>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</si>
  <si>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</si>
  <si>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</si>
  <si>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</si>
  <si>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</si>
  <si>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</si>
  <si>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</si>
  <si>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</si>
  <si>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</si>
  <si>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</si>
  <si>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</si>
  <si>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</si>
  <si>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</si>
  <si>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</si>
  <si>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</si>
  <si>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</si>
  <si>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</si>
  <si>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</si>
  <si>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</si>
  <si>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</si>
  <si>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</si>
  <si>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</si>
  <si>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</si>
  <si>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</si>
  <si>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</si>
  <si>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</si>
  <si>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</si>
  <si>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</si>
  <si>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</si>
  <si>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</si>
  <si>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</si>
  <si>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</si>
  <si>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</si>
  <si>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</si>
  <si>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</si>
  <si>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</si>
  <si>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</si>
  <si>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</si>
  <si>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</si>
  <si>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</si>
  <si>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</si>
  <si>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</si>
  <si>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</si>
  <si>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</si>
  <si>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</si>
  <si>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</si>
  <si>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</si>
  <si>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</si>
  <si>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</si>
  <si>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</si>
  <si>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</si>
  <si>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</si>
  <si>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</si>
  <si>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</si>
  <si>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</si>
  <si>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</si>
  <si>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</si>
  <si>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</si>
  <si>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</si>
  <si>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</si>
  <si>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</si>
  <si>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</si>
  <si>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</si>
  <si>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</si>
  <si>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</si>
  <si>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</si>
  <si>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</si>
  <si>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</si>
  <si>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</si>
  <si>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</si>
  <si>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</si>
  <si>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</si>
  <si>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</si>
  <si>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</si>
  <si>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</si>
  <si>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</si>
  <si>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</si>
  <si>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</si>
  <si>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</si>
  <si>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</si>
  <si>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</si>
  <si>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</si>
  <si>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</si>
  <si>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</si>
  <si>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</si>
  <si>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</si>
  <si>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</si>
  <si>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</si>
  <si>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</si>
  <si>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</si>
  <si>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</si>
  <si>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</si>
  <si>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</si>
  <si>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</si>
  <si>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</si>
  <si>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</si>
  <si>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</si>
  <si>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</si>
  <si>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</si>
  <si>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</si>
  <si>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</si>
  <si>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</si>
  <si>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</si>
  <si>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</si>
  <si>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</si>
  <si>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</si>
  <si>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</si>
  <si>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</si>
  <si>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</si>
  <si>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</si>
  <si>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</si>
  <si>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</si>
  <si>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</si>
  <si>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</si>
  <si>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</si>
  <si>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</si>
  <si>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</si>
  <si>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</si>
  <si>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</si>
  <si>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</si>
  <si>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</si>
  <si>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</si>
  <si>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</si>
  <si>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</si>
  <si>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</si>
  <si>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</si>
  <si>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</si>
  <si>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</si>
  <si>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</si>
  <si>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</si>
  <si>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</si>
  <si>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</si>
  <si>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</si>
  <si>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</si>
  <si>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</si>
  <si>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</si>
  <si>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</si>
  <si>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</si>
  <si>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</si>
  <si>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</si>
  <si>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</si>
  <si>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</si>
  <si>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</si>
  <si>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</si>
  <si>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</si>
  <si>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</si>
  <si>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</si>
  <si>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</si>
  <si>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</si>
  <si>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</si>
  <si>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</si>
  <si>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</si>
  <si>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</si>
  <si>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</si>
  <si>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</si>
  <si>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</si>
  <si>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</si>
  <si>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</si>
  <si>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</si>
  <si>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</si>
  <si>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</si>
  <si>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</si>
  <si>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</si>
  <si>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</si>
  <si>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</si>
  <si>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</si>
  <si>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</si>
  <si>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</si>
  <si>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</si>
  <si>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</si>
  <si>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</si>
  <si>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</si>
  <si>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</si>
  <si>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</si>
  <si>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</si>
  <si>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</si>
  <si>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</si>
  <si>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</si>
  <si>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</si>
  <si>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</si>
  <si>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</si>
  <si>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</si>
  <si>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</si>
  <si>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</si>
  <si>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</si>
  <si>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</si>
  <si>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</si>
  <si>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</si>
  <si>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</si>
  <si>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</si>
  <si>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</si>
  <si>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</si>
  <si>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</si>
  <si>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</si>
  <si>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</si>
  <si>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</si>
  <si>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</si>
  <si>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</si>
  <si>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</si>
  <si>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</si>
  <si>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</si>
  <si>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</si>
  <si>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</si>
  <si>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</si>
  <si>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</si>
  <si>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</si>
  <si>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</si>
  <si>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</si>
  <si>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</si>
  <si>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</si>
  <si>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</si>
  <si>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</si>
  <si>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</si>
  <si>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</si>
  <si>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</si>
  <si>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</si>
  <si>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</si>
  <si>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</si>
  <si>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</si>
  <si>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</si>
  <si>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</si>
  <si>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</si>
  <si>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</si>
  <si>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</si>
  <si>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</si>
  <si>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</si>
  <si>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</si>
  <si>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</si>
  <si>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</si>
  <si>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</si>
  <si>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</si>
  <si>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</si>
  <si>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</si>
  <si>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</si>
  <si>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</si>
  <si>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</si>
  <si>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</si>
  <si>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</si>
  <si>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</si>
  <si>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</si>
  <si>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</si>
  <si>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</si>
  <si>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</si>
  <si>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</si>
  <si>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</si>
  <si>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</si>
  <si>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</si>
  <si>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</si>
  <si>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</si>
  <si>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</si>
  <si>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</si>
  <si>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</si>
  <si>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</si>
  <si>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</si>
  <si>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</si>
  <si>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</si>
  <si>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</si>
  <si>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</si>
  <si>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</si>
  <si>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</si>
  <si>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</si>
  <si>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</si>
  <si>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</si>
  <si>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</si>
  <si>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</si>
  <si>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</si>
  <si>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</si>
  <si>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</si>
  <si>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</si>
  <si>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</si>
  <si>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</si>
  <si>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</si>
  <si>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</si>
  <si>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</si>
  <si>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</si>
  <si>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</si>
  <si>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</si>
  <si>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</si>
  <si>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</si>
  <si>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</si>
  <si>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</si>
  <si>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</si>
  <si>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</si>
  <si>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</si>
  <si>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</si>
  <si>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</si>
  <si>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</si>
  <si>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</si>
  <si>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</si>
  <si>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</si>
  <si>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</si>
  <si>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</si>
  <si>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</si>
  <si>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</si>
  <si>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</si>
  <si>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</si>
  <si>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</si>
  <si>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</si>
  <si>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</si>
  <si>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</si>
  <si>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</si>
  <si>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</si>
  <si>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</si>
  <si>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</si>
  <si>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</si>
  <si>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</si>
  <si>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</si>
  <si>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</si>
  <si>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</si>
  <si>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</si>
  <si>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</si>
  <si>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</si>
  <si>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</si>
  <si>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</si>
  <si>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</si>
  <si>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</si>
  <si>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</si>
  <si>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</si>
  <si>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</si>
  <si>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</si>
  <si>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</si>
  <si>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</si>
  <si>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</si>
  <si>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</si>
  <si>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</si>
  <si>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</si>
  <si>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</si>
  <si>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</si>
  <si>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</si>
  <si>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</si>
  <si>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</si>
  <si>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</si>
  <si>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</si>
  <si>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</si>
  <si>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</si>
  <si>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</si>
  <si>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</si>
  <si>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</si>
  <si>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</si>
  <si>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</si>
  <si>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</si>
  <si>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</si>
  <si>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</si>
  <si>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</si>
  <si>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</si>
  <si>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</si>
  <si>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</si>
  <si>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</si>
  <si>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</si>
  <si>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</si>
  <si>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</si>
  <si>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</si>
  <si>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</si>
  <si>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</si>
  <si>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</si>
  <si>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</si>
  <si>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</si>
  <si>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</si>
  <si>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</si>
  <si>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</si>
  <si>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</si>
  <si>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</si>
  <si>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</si>
  <si>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</si>
  <si>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</si>
  <si>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</si>
  <si>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</si>
  <si>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</si>
  <si>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</si>
  <si>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</si>
  <si>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</si>
  <si>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</si>
  <si>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</si>
  <si>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</si>
  <si>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</si>
  <si>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</si>
  <si>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</si>
  <si>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</si>
  <si>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</si>
  <si>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</si>
  <si>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</si>
  <si>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</si>
  <si>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</si>
  <si>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</si>
  <si>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</si>
  <si>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</si>
  <si>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</si>
  <si>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</si>
  <si>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</si>
  <si>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</si>
  <si>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</si>
  <si>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</si>
  <si>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</si>
  <si>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</si>
  <si>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</si>
  <si>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</si>
  <si>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</si>
  <si>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</si>
  <si>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</si>
  <si>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</si>
  <si>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</si>
  <si>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</si>
  <si>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</si>
  <si>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</si>
  <si>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</si>
  <si>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</si>
  <si>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</si>
  <si>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</si>
  <si>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</si>
  <si>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</si>
  <si>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</si>
  <si>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</si>
  <si>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</si>
  <si>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</si>
  <si>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</si>
  <si>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</si>
  <si>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</si>
  <si>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</si>
  <si>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</si>
  <si>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</si>
  <si>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</si>
  <si>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</si>
  <si>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</si>
  <si>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</si>
  <si>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</si>
  <si>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</si>
  <si>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</si>
  <si>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</si>
  <si>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</si>
  <si>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</si>
  <si>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</si>
  <si>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</si>
  <si>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</si>
  <si>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</si>
  <si>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</si>
  <si>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</si>
  <si>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</si>
  <si>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</si>
  <si>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</si>
  <si>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</si>
  <si>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</si>
  <si>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</si>
  <si>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</si>
  <si>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</si>
  <si>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</si>
  <si>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</si>
  <si>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</si>
  <si>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</si>
  <si>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</si>
  <si>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</si>
  <si>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</si>
  <si>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</si>
  <si>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</si>
  <si>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</si>
  <si>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</si>
  <si>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</si>
  <si>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</si>
  <si>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</si>
  <si>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</si>
  <si>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</si>
  <si>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</si>
  <si>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</si>
  <si>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</si>
  <si>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</si>
  <si>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</si>
  <si>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</si>
  <si>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</si>
  <si>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</si>
  <si>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</si>
  <si>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</si>
  <si>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</si>
  <si>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</si>
  <si>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</si>
  <si>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</si>
  <si>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</si>
  <si>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</si>
  <si>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</si>
  <si>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</si>
  <si>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</si>
  <si>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</si>
  <si>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</si>
  <si>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</si>
  <si>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</si>
  <si>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</si>
  <si>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</si>
  <si>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</si>
  <si>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</si>
  <si>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</si>
  <si>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</si>
  <si>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</si>
  <si>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</si>
  <si>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</si>
  <si>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</si>
  <si>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</si>
  <si>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</si>
  <si>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</si>
  <si>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</si>
  <si>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</si>
  <si>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</si>
  <si>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</si>
  <si>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</si>
  <si>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</si>
  <si>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</si>
  <si>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</si>
  <si>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</si>
  <si>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</si>
  <si>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</si>
  <si>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</si>
  <si>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</si>
  <si>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</si>
  <si>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</si>
  <si>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</si>
  <si>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</si>
  <si>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</si>
  <si>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</si>
  <si>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</si>
  <si>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</si>
  <si>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</si>
  <si>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</si>
  <si>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</si>
  <si>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</si>
  <si>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</si>
  <si>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</si>
  <si>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</si>
  <si>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</si>
  <si>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</si>
  <si>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</si>
  <si>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</si>
  <si>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</si>
  <si>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</si>
  <si>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</si>
  <si>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</si>
  <si>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</si>
  <si>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</si>
  <si>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</si>
  <si>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</si>
  <si>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</si>
  <si>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</si>
  <si>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</si>
  <si>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</si>
  <si>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</si>
  <si>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</si>
  <si>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</si>
  <si>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</si>
  <si>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</si>
  <si>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</si>
  <si>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</si>
  <si>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</si>
  <si>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</si>
  <si>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</si>
  <si>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</si>
  <si>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</si>
  <si>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</si>
  <si>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</si>
  <si>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</si>
  <si>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</si>
  <si>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</si>
  <si>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</si>
  <si>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</si>
  <si>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</si>
  <si>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</si>
  <si>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</si>
  <si>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</si>
  <si>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</si>
  <si>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</si>
  <si>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</si>
  <si>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</si>
  <si>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</si>
  <si>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</si>
  <si>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</si>
  <si>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</si>
  <si>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</si>
  <si>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</si>
  <si>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</si>
  <si>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</si>
  <si>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</si>
  <si>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</si>
  <si>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</si>
  <si>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</si>
  <si>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</si>
  <si>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</si>
  <si>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</si>
  <si>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</si>
  <si>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</si>
  <si>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</si>
  <si>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</si>
  <si>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</si>
  <si>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</si>
  <si>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</si>
  <si>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</si>
  <si>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</si>
  <si>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</si>
  <si>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</si>
  <si>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</si>
  <si>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</si>
  <si>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</si>
  <si>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</si>
  <si>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</si>
  <si>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</si>
  <si>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</si>
  <si>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</si>
  <si>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</si>
  <si>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</si>
  <si>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</si>
  <si>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</si>
  <si>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</si>
  <si>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</si>
  <si>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</si>
  <si>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</si>
  <si>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</si>
  <si>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</si>
  <si>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</si>
  <si>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</si>
  <si>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</si>
  <si>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</si>
  <si>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</si>
  <si>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</si>
  <si>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</si>
  <si>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</si>
  <si>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</si>
  <si>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</si>
  <si>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</si>
  <si>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</si>
  <si>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</si>
  <si>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</si>
  <si>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</si>
  <si>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</si>
  <si>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</si>
  <si>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</si>
  <si>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</si>
  <si>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</si>
  <si>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</si>
  <si>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</si>
  <si>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</si>
  <si>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</si>
  <si>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</si>
  <si>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</si>
  <si>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</si>
  <si>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</si>
  <si>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</si>
  <si>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</si>
  <si>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</si>
  <si>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</si>
  <si>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</si>
  <si>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</si>
  <si>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</si>
  <si>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</si>
  <si>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</si>
  <si>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</si>
  <si>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</si>
  <si>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</si>
  <si>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</si>
  <si>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</si>
  <si>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</si>
  <si>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</si>
  <si>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</si>
  <si>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</si>
  <si>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</si>
  <si>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</si>
  <si>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</si>
  <si>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</si>
  <si>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</si>
  <si>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</si>
  <si>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</si>
  <si>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</si>
  <si>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</si>
  <si>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</si>
  <si>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</si>
  <si>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</si>
  <si>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</si>
  <si>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</si>
  <si>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</si>
  <si>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</si>
  <si>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</si>
  <si>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</si>
  <si>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</si>
  <si>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</si>
  <si>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</si>
  <si>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</si>
  <si>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</si>
  <si>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</si>
  <si>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</si>
  <si>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</si>
  <si>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</si>
  <si>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</si>
  <si>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</si>
  <si>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</si>
  <si>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</si>
  <si>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</si>
  <si>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</si>
  <si>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</si>
  <si>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</si>
  <si>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</si>
  <si>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</si>
  <si>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</si>
  <si>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</si>
  <si>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</si>
  <si>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</si>
  <si>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</si>
  <si>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</si>
  <si>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</si>
  <si>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</si>
  <si>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</si>
  <si>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</si>
  <si>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</si>
  <si>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</si>
  <si>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</si>
  <si>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</si>
  <si>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</si>
  <si>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</si>
  <si>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</si>
  <si>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</si>
  <si>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</si>
  <si>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</si>
  <si>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</si>
  <si>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</si>
  <si>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</si>
  <si>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</si>
  <si>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</si>
  <si>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</si>
  <si>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</si>
  <si>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</si>
  <si>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</si>
  <si>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</si>
  <si>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</si>
  <si>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</si>
  <si>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</si>
  <si>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</si>
  <si>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</si>
  <si>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</si>
  <si>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</si>
  <si>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</si>
  <si>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</si>
  <si>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</si>
  <si>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</si>
  <si>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</si>
  <si>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</si>
  <si>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</si>
  <si>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</si>
  <si>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</si>
  <si>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</si>
  <si>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</si>
  <si>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</si>
  <si>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</si>
  <si>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</si>
  <si>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</si>
  <si>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</si>
  <si>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</si>
  <si>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</si>
  <si>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</si>
  <si>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</si>
  <si>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</si>
  <si>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</si>
  <si>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</si>
  <si>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</si>
  <si>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</si>
  <si>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</si>
  <si>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</si>
  <si>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</si>
  <si>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</si>
  <si>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</si>
  <si>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</si>
  <si>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</si>
  <si>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</si>
  <si>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</si>
  <si>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</si>
  <si>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</si>
  <si>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</si>
  <si>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</si>
  <si>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</si>
  <si>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</si>
  <si>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</si>
  <si>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</si>
  <si>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</si>
  <si>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</si>
  <si>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</si>
  <si>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</si>
  <si>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</si>
  <si>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</si>
  <si>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</si>
  <si>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</si>
  <si>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</si>
  <si>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</si>
  <si>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</si>
  <si>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</si>
  <si>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</si>
  <si>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</si>
  <si>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</si>
  <si>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</si>
  <si>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</si>
  <si>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</si>
  <si>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</si>
  <si>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</si>
  <si>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</si>
  <si>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</si>
  <si>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</si>
  <si>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</si>
  <si>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</si>
  <si>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</si>
  <si>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</si>
  <si>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</si>
  <si>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</si>
  <si>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</si>
  <si>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</si>
  <si>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</si>
  <si>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</si>
  <si>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</si>
  <si>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</si>
  <si>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</si>
  <si>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</si>
  <si>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</si>
  <si>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</si>
  <si>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</si>
  <si>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</si>
  <si>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</si>
  <si>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</si>
  <si>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</si>
  <si>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</si>
  <si>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</si>
  <si>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</si>
  <si>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</si>
  <si>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</si>
  <si>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</si>
  <si>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</si>
  <si>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</si>
  <si>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</si>
  <si>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</si>
  <si>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</si>
  <si>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</si>
  <si>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</si>
  <si>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</si>
  <si>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</si>
  <si>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</si>
  <si>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</si>
  <si>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</si>
  <si>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</si>
  <si>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</si>
  <si>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</si>
  <si>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</si>
  <si>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</si>
  <si>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</si>
  <si>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</si>
  <si>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</si>
  <si>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</si>
  <si>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</si>
  <si>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</si>
  <si>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</si>
  <si>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</si>
  <si>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</si>
  <si>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</si>
  <si>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</si>
  <si>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</si>
  <si>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</si>
  <si>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</si>
  <si>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</si>
  <si>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</si>
  <si>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</si>
  <si>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</si>
  <si>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</si>
  <si>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</si>
  <si>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</si>
  <si>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</si>
  <si>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</si>
  <si>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</si>
  <si>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</si>
  <si>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</si>
  <si>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</si>
  <si>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</si>
  <si>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</si>
  <si>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</si>
  <si>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</si>
  <si>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</si>
  <si>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</si>
  <si>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</si>
  <si>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</si>
  <si>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</si>
  <si>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</si>
  <si>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</si>
  <si>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</si>
  <si>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</si>
  <si>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</si>
  <si>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</si>
  <si>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</si>
  <si>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</si>
  <si>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</si>
  <si>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</si>
  <si>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</si>
  <si>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</si>
  <si>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</si>
  <si>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</si>
  <si>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</si>
  <si>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</si>
  <si>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</si>
  <si>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</si>
  <si>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</si>
  <si>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</si>
  <si>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</si>
  <si>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</si>
  <si>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</si>
  <si>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</si>
  <si>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</si>
  <si>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</si>
  <si>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</si>
  <si>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</si>
  <si>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</si>
  <si>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</si>
  <si>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</si>
  <si>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</si>
  <si>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</si>
  <si>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</si>
  <si>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</si>
  <si>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</si>
  <si>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</si>
  <si>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</si>
  <si>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</si>
  <si>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</si>
  <si>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</si>
  <si>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</si>
  <si>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</si>
  <si>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</si>
  <si>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</si>
  <si>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</si>
  <si>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</si>
  <si>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</si>
  <si>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</si>
  <si>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</si>
  <si>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</si>
  <si>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</si>
  <si>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</si>
  <si>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</si>
  <si>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</si>
  <si>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</si>
  <si>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</si>
  <si>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</si>
  <si>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</si>
  <si>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</si>
  <si>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</si>
  <si>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</si>
  <si>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</si>
  <si>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</si>
  <si>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</si>
  <si>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</si>
  <si>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</si>
  <si>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</si>
  <si>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</si>
  <si>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</si>
  <si>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</si>
  <si>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</si>
  <si>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</si>
  <si>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</si>
  <si>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</si>
  <si>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</si>
  <si>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</si>
  <si>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</si>
  <si>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</si>
  <si>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</si>
  <si>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</si>
  <si>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</si>
  <si>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</si>
  <si>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</si>
  <si>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</si>
  <si>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</si>
  <si>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</si>
  <si>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</si>
  <si>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</si>
  <si>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</si>
  <si>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</si>
  <si>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</si>
  <si>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</si>
  <si>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</si>
  <si>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</si>
  <si>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</si>
  <si>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</si>
  <si>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</si>
  <si>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</si>
  <si>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</si>
  <si>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</si>
  <si>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</si>
  <si>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</si>
  <si>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</si>
  <si>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</si>
  <si>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</si>
  <si>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</si>
  <si>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</si>
  <si>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</si>
  <si>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</si>
  <si>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</si>
  <si>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</si>
  <si>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</si>
  <si>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</si>
  <si>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</si>
  <si>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</si>
  <si>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</si>
  <si>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</si>
  <si>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</si>
  <si>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</si>
  <si>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</si>
  <si>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</si>
  <si>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</si>
  <si>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</si>
  <si>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</si>
  <si>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</si>
  <si>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</si>
  <si>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</si>
  <si>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</si>
  <si>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</si>
  <si>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</si>
  <si>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</si>
  <si>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</si>
  <si>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</si>
  <si>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</si>
  <si>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</si>
  <si>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</si>
  <si>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</si>
  <si>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</si>
  <si>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</si>
  <si>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</si>
  <si>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</si>
  <si>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</si>
  <si>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</si>
  <si>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</si>
  <si>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</si>
  <si>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</si>
  <si>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</si>
  <si>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</si>
  <si>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</si>
  <si>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</si>
  <si>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</si>
  <si>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</si>
  <si>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</si>
  <si>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</si>
  <si>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</si>
  <si>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</si>
  <si>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</si>
  <si>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</si>
  <si>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</si>
  <si>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</si>
  <si>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</si>
  <si>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</si>
  <si>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</si>
  <si>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</si>
  <si>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</si>
  <si>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</si>
  <si>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</si>
  <si>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</si>
  <si>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</si>
  <si>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</si>
  <si>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</si>
  <si>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</si>
  <si>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</si>
  <si>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</si>
  <si>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</si>
  <si>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</si>
  <si>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</si>
  <si>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</si>
  <si>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</si>
  <si>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</si>
  <si>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</si>
  <si>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</si>
  <si>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</si>
  <si>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</si>
  <si>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</si>
  <si>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</si>
  <si>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</si>
  <si>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</si>
  <si>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</si>
  <si>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</si>
  <si>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</si>
  <si>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</si>
  <si>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</si>
  <si>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</si>
  <si>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</si>
  <si>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</si>
  <si>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</si>
  <si>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</si>
  <si>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</si>
  <si>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</si>
  <si>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</si>
  <si>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</si>
  <si>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</si>
  <si>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</si>
  <si>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</si>
  <si>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</si>
  <si>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</si>
  <si>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</si>
  <si>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</si>
  <si>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</si>
  <si>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</si>
  <si>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</si>
  <si>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</si>
  <si>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</si>
  <si>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</si>
  <si>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</si>
  <si>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</si>
  <si>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</si>
  <si>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</si>
  <si>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</si>
  <si>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</si>
  <si>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</si>
  <si>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</si>
  <si>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</si>
  <si>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</si>
  <si>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</si>
  <si>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</si>
  <si>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</si>
  <si>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</si>
  <si>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</si>
  <si>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</si>
  <si>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</si>
  <si>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</si>
  <si>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</si>
  <si>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</si>
  <si>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</si>
  <si>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</si>
  <si>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</si>
  <si>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</si>
  <si>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</si>
  <si>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</si>
  <si>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</si>
  <si>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</si>
  <si>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</si>
  <si>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</si>
  <si>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</si>
  <si>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</si>
  <si>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</si>
  <si>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</si>
  <si>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</si>
  <si>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</si>
  <si>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</si>
  <si>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</si>
  <si>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</si>
  <si>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</si>
  <si>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</si>
  <si>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</si>
  <si>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</si>
  <si>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</si>
  <si>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</si>
  <si>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</si>
  <si>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</si>
  <si>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</si>
  <si>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</si>
  <si>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</si>
  <si>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</si>
  <si>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</si>
  <si>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</si>
  <si>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</si>
  <si>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</si>
  <si>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</si>
  <si>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</si>
  <si>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</si>
  <si>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</si>
  <si>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</si>
  <si>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</si>
  <si>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</si>
  <si>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</si>
  <si>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</si>
  <si>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</si>
  <si>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</si>
  <si>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</si>
  <si>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</si>
  <si>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</si>
  <si>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</si>
  <si>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</si>
  <si>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</si>
  <si>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</si>
  <si>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</si>
  <si>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</si>
  <si>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</si>
  <si>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</si>
  <si>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</si>
  <si>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</si>
  <si>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</si>
  <si>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</si>
  <si>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</si>
  <si>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</si>
  <si>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</si>
  <si>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</si>
  <si>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</si>
  <si>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</si>
  <si>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</si>
  <si>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</si>
  <si>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</si>
  <si>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</si>
  <si>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</si>
  <si>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</si>
  <si>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</si>
  <si>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</si>
  <si>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</si>
  <si>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</si>
  <si>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</si>
  <si>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</si>
  <si>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</si>
  <si>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</si>
  <si>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</si>
  <si>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</si>
  <si>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</si>
  <si>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</si>
  <si>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</si>
  <si>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</si>
  <si>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</si>
  <si>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</si>
  <si>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</si>
  <si>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</si>
  <si>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</si>
  <si>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</si>
  <si>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</si>
  <si>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</si>
  <si>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</si>
  <si>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</si>
  <si>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</si>
  <si>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</si>
  <si>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</si>
  <si>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</si>
  <si>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</si>
  <si>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</si>
  <si>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</si>
  <si>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</si>
  <si>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</si>
  <si>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</si>
  <si>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</si>
  <si>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</si>
  <si>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</si>
  <si>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</si>
  <si>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</si>
  <si>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</si>
  <si>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</si>
  <si>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</si>
  <si>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</si>
  <si>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</si>
  <si>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</si>
  <si>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</si>
  <si>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</si>
  <si>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</si>
  <si>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</si>
  <si>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</si>
  <si>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</si>
  <si>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</si>
  <si>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</si>
  <si>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</si>
  <si>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</si>
  <si>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</si>
  <si>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</si>
  <si>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</si>
  <si>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</si>
  <si>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</si>
  <si>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</si>
  <si>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</si>
  <si>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</si>
  <si>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</si>
  <si>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</si>
  <si>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</si>
  <si>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</si>
  <si>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</si>
  <si>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</si>
  <si>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</si>
  <si>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</si>
  <si>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</si>
  <si>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</si>
  <si>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</si>
  <si>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</si>
  <si>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</si>
  <si>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</si>
  <si>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</si>
  <si>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</si>
  <si>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</si>
  <si>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</si>
  <si>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</si>
  <si>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</si>
  <si>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</si>
  <si>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</si>
  <si>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</si>
  <si>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</si>
  <si>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</si>
  <si>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</si>
  <si>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</si>
  <si>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</si>
  <si>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</si>
  <si>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</si>
  <si>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</si>
  <si>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</si>
  <si>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</si>
  <si>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</si>
  <si>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</si>
  <si>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</si>
  <si>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</si>
  <si>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</si>
  <si>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</si>
  <si>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</si>
  <si>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</si>
  <si>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</si>
  <si>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</si>
  <si>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</si>
  <si>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</si>
  <si>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</si>
  <si>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</si>
  <si>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</si>
  <si>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</si>
  <si>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</si>
  <si>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</si>
  <si>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</si>
  <si>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</si>
  <si>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</si>
  <si>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</si>
  <si>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</si>
  <si>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</si>
  <si>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</si>
  <si>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</si>
  <si>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</si>
  <si>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</si>
  <si>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</si>
  <si>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</si>
  <si>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</si>
  <si>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</si>
  <si>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</si>
  <si>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</si>
  <si>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</si>
  <si>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</si>
  <si>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</si>
  <si>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</si>
  <si>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</si>
  <si>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</si>
  <si>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</si>
  <si>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</si>
  <si>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</si>
  <si>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</si>
  <si>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</si>
  <si>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</si>
  <si>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</si>
  <si>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</si>
  <si>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</si>
  <si>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</si>
  <si>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</si>
  <si>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</si>
  <si>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</si>
  <si>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</si>
  <si>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</si>
  <si>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</si>
  <si>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</si>
  <si>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</si>
  <si>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</si>
  <si>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</si>
  <si>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</si>
  <si>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</si>
  <si>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</si>
  <si>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</si>
  <si>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</si>
  <si>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</si>
  <si>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</si>
  <si>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</si>
  <si>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</si>
  <si>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</si>
  <si>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</si>
  <si>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</si>
  <si>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</si>
  <si>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</si>
  <si>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</si>
  <si>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</si>
  <si>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</si>
  <si>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</si>
  <si>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</si>
  <si>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</si>
  <si>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</si>
  <si>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</si>
  <si>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</si>
  <si>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</si>
  <si>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</si>
  <si>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</si>
  <si>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</si>
  <si>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</si>
  <si>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</si>
  <si>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</si>
  <si>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</si>
  <si>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</si>
  <si>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</si>
  <si>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</si>
  <si>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</si>
  <si>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</si>
  <si>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</si>
  <si>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</si>
  <si>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</si>
  <si>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</si>
  <si>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</si>
  <si>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</si>
  <si>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</si>
  <si>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</si>
  <si>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</si>
  <si>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</si>
  <si>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</si>
  <si>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</si>
  <si>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</si>
  <si>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</si>
  <si>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</si>
  <si>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</si>
  <si>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</si>
  <si>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</si>
  <si>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</si>
  <si>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</si>
  <si>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</si>
  <si>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</si>
  <si>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</si>
  <si>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</si>
  <si>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</si>
  <si>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</si>
  <si>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</si>
  <si>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</si>
  <si>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</si>
  <si>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</si>
  <si>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</si>
  <si>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</si>
  <si>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</si>
  <si>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</si>
  <si>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</si>
  <si>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</si>
  <si>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</si>
  <si>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</si>
  <si>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</si>
  <si>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</si>
  <si>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</si>
  <si>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</si>
  <si>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</si>
  <si>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</si>
  <si>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</si>
  <si>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</si>
  <si>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</si>
  <si>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</si>
  <si>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</si>
  <si>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</si>
  <si>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</si>
  <si>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</si>
  <si>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</si>
  <si>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</si>
  <si>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</si>
  <si>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</si>
  <si>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</si>
  <si>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</si>
  <si>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</si>
  <si>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</si>
  <si>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</si>
  <si>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</si>
  <si>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</si>
  <si>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</si>
  <si>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</si>
  <si>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</si>
  <si>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</si>
  <si>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</si>
  <si>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</si>
  <si>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</si>
  <si>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</si>
  <si>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</si>
  <si>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</si>
  <si>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</si>
  <si>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</si>
  <si>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</si>
  <si>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</si>
  <si>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</si>
  <si>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</si>
  <si>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</si>
  <si>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</si>
  <si>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</si>
  <si>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</si>
  <si>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</si>
  <si>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</si>
  <si>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</si>
  <si>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</si>
  <si>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</si>
  <si>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</si>
  <si>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</si>
  <si>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</si>
  <si>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</si>
  <si>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</si>
  <si>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</si>
  <si>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</si>
  <si>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</si>
  <si>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</si>
  <si>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</si>
  <si>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</si>
  <si>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</si>
  <si>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</si>
  <si>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</si>
  <si>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</si>
  <si>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</si>
  <si>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</si>
  <si>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</si>
  <si>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</si>
  <si>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</si>
  <si>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</si>
  <si>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</si>
  <si>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</si>
  <si>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</si>
  <si>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</si>
  <si>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</si>
  <si>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</si>
  <si>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</si>
  <si>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</si>
  <si>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</si>
  <si>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</si>
  <si>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</si>
  <si>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</si>
  <si>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</si>
  <si>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</si>
  <si>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</si>
  <si>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</si>
  <si>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</si>
  <si>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</si>
  <si>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</si>
  <si>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</si>
  <si>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</si>
  <si>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</si>
  <si>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</si>
  <si>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</si>
  <si>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</si>
  <si>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</si>
  <si>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</si>
  <si>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</si>
  <si>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</si>
  <si>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</si>
  <si>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</si>
  <si>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</si>
  <si>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</si>
  <si>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</si>
  <si>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</si>
  <si>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</si>
  <si>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</si>
  <si>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</si>
  <si>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</si>
  <si>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</si>
  <si>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</si>
  <si>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</si>
  <si>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</si>
  <si>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</si>
  <si>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</si>
  <si>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</si>
  <si>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</si>
  <si>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</si>
  <si>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</si>
  <si>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</si>
  <si>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</si>
  <si>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</si>
  <si>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</si>
  <si>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</si>
  <si>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</si>
  <si>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</si>
  <si>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</si>
  <si>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</si>
  <si>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</si>
  <si>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</si>
  <si>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</si>
  <si>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</si>
  <si>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</si>
  <si>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</si>
  <si>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</si>
  <si>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</si>
  <si>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</si>
  <si>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</si>
  <si>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</si>
  <si>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</si>
  <si>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</si>
  <si>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</si>
  <si>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</si>
  <si>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</si>
  <si>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</si>
  <si>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</si>
  <si>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</si>
  <si>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</si>
  <si>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</si>
  <si>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</si>
  <si>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</si>
  <si>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</si>
  <si>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</si>
  <si>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</si>
  <si>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</si>
  <si>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</si>
  <si>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</si>
  <si>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</si>
  <si>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</si>
  <si>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</si>
  <si>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</si>
  <si>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</si>
  <si>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</si>
  <si>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</si>
  <si>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</si>
  <si>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</si>
  <si>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</si>
  <si>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</si>
  <si>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</si>
  <si>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</si>
  <si>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</si>
  <si>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</si>
  <si>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</si>
  <si>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</si>
  <si>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</si>
  <si>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</si>
  <si>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</si>
  <si>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</si>
  <si>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</si>
  <si>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</si>
  <si>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</si>
  <si>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</si>
  <si>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</si>
  <si>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</si>
  <si>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</si>
  <si>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</si>
  <si>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</si>
  <si>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</si>
  <si>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</si>
  <si>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</si>
  <si>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</si>
  <si>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</si>
  <si>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</si>
  <si>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</si>
  <si>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</si>
  <si>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</si>
  <si>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</si>
  <si>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</si>
  <si>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</si>
  <si>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</si>
  <si>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</si>
  <si>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</si>
  <si>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</si>
  <si>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</si>
  <si>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</si>
  <si>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</si>
  <si>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</si>
  <si>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</si>
  <si>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</si>
  <si>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</si>
  <si>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</si>
  <si>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</si>
  <si>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</si>
  <si>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</si>
  <si>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</si>
  <si>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</si>
  <si>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</si>
  <si>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</si>
  <si>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</si>
  <si>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</si>
  <si>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</si>
  <si>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</si>
  <si>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</si>
  <si>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</si>
  <si>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</si>
  <si>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</si>
  <si>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</si>
  <si>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</si>
  <si>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</si>
  <si>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</si>
  <si>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</si>
  <si>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</si>
  <si>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</si>
  <si>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</si>
  <si>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</si>
  <si>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</si>
  <si>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</si>
  <si>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</si>
  <si>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</si>
  <si>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</si>
  <si>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</si>
  <si>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</si>
  <si>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</si>
  <si>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</si>
  <si>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</si>
  <si>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</si>
  <si>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</si>
  <si>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</si>
  <si>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</si>
  <si>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</si>
  <si>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</si>
  <si>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</si>
  <si>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</si>
  <si>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</si>
  <si>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</si>
  <si>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</si>
  <si>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</si>
  <si>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</si>
  <si>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</si>
  <si>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</si>
  <si>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</si>
  <si>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</si>
  <si>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</si>
  <si>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</si>
  <si>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</si>
  <si>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</si>
  <si>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</si>
  <si>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</si>
  <si>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</si>
  <si>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</si>
  <si>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</si>
  <si>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</si>
  <si>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</si>
  <si>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</si>
  <si>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</si>
  <si>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</si>
  <si>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</si>
  <si>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</si>
  <si>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</si>
  <si>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</si>
  <si>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</si>
  <si>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</si>
  <si>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</si>
  <si>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</si>
  <si>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</si>
  <si>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</si>
  <si>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</si>
  <si>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</si>
  <si>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</si>
  <si>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</si>
  <si>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</si>
  <si>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</si>
  <si>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</si>
  <si>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</si>
  <si>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</si>
  <si>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</si>
  <si>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</si>
  <si>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</si>
  <si>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</si>
  <si>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</si>
  <si>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</si>
  <si>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</si>
  <si>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</si>
  <si>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</si>
  <si>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</si>
  <si>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</si>
  <si>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</si>
  <si>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</si>
  <si>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</si>
  <si>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</si>
  <si>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</si>
  <si>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</si>
  <si>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</si>
  <si>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</si>
  <si>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</si>
  <si>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</si>
  <si>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</si>
  <si>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</si>
  <si>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</si>
  <si>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</si>
  <si>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</si>
  <si>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</si>
  <si>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</si>
  <si>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</si>
  <si>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</si>
  <si>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</si>
  <si>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</si>
  <si>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</si>
  <si>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</si>
  <si>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</si>
  <si>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</si>
  <si>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</si>
  <si>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</si>
  <si>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</si>
  <si>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</si>
  <si>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</si>
  <si>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</si>
  <si>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</si>
  <si>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</si>
  <si>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</si>
  <si>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</si>
  <si>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</si>
  <si>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</si>
  <si>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</si>
  <si>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</si>
  <si>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</si>
  <si>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</si>
  <si>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</si>
  <si>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</si>
  <si>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</si>
  <si>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</si>
  <si>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</si>
  <si>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</si>
  <si>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</si>
  <si>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</si>
  <si>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</si>
  <si>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</si>
  <si>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</si>
  <si>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</si>
  <si>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</si>
  <si>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</si>
  <si>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</si>
  <si>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</si>
  <si>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</si>
  <si>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</si>
  <si>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</si>
  <si>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</si>
  <si>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</si>
  <si>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</si>
  <si>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</si>
  <si>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</si>
  <si>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</si>
  <si>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</si>
  <si>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</si>
  <si>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</si>
  <si>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</si>
  <si>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</si>
  <si>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</si>
  <si>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</si>
  <si>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</si>
  <si>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</si>
  <si>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</si>
  <si>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</si>
  <si>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</si>
  <si>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</si>
  <si>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</si>
  <si>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</si>
  <si>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</si>
  <si>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</si>
  <si>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</si>
  <si>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</si>
  <si>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</si>
  <si>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</si>
  <si>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</si>
  <si>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</si>
  <si>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</si>
  <si>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</si>
  <si>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</si>
  <si>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</si>
  <si>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</si>
  <si>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</si>
  <si>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</si>
  <si>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</si>
  <si>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</si>
  <si>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</si>
  <si>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</si>
  <si>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</si>
  <si>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</si>
  <si>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</si>
  <si>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</si>
  <si>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</si>
  <si>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</si>
  <si>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</si>
  <si>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</si>
  <si>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</si>
  <si>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</si>
  <si>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</si>
  <si>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</si>
  <si>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</si>
  <si>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</si>
  <si>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</si>
  <si>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</si>
  <si>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</si>
  <si>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</si>
  <si>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</si>
  <si>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</si>
  <si>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</si>
  <si>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</si>
  <si>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</si>
  <si>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</si>
  <si>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</si>
  <si>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</si>
  <si>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</si>
  <si>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</si>
  <si>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</si>
  <si>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</si>
  <si>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</si>
  <si>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</si>
  <si>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</si>
  <si>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</si>
  <si>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</si>
  <si>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</si>
  <si>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</si>
  <si>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</si>
  <si>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</si>
  <si>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</si>
  <si>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</si>
  <si>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</si>
  <si>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</si>
  <si>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</si>
  <si>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</si>
  <si>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</si>
  <si>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</si>
  <si>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</si>
  <si>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</si>
  <si>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</si>
  <si>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</si>
  <si>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</si>
  <si>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</si>
  <si>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</si>
  <si>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</si>
  <si>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</si>
  <si>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</si>
  <si>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</si>
  <si>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</si>
  <si>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</si>
  <si>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</si>
  <si>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</si>
  <si>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</si>
  <si>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</si>
  <si>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</si>
  <si>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</si>
  <si>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</si>
  <si>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</si>
  <si>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</si>
  <si>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</si>
  <si>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</si>
  <si>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</si>
  <si>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</si>
  <si>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</si>
  <si>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</si>
  <si>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</si>
  <si>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</si>
  <si>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</si>
  <si>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</si>
  <si>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</si>
  <si>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</si>
  <si>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</si>
  <si>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</si>
  <si>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</si>
  <si>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</si>
  <si>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</si>
  <si>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</si>
  <si>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</si>
  <si>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</si>
  <si>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</si>
  <si>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</si>
  <si>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</si>
  <si>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</si>
  <si>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</si>
  <si>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</si>
  <si>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</si>
  <si>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</si>
  <si>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</si>
  <si>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</si>
  <si>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</si>
  <si>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</si>
  <si>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</si>
  <si>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</si>
  <si>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</si>
  <si>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</si>
  <si>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</si>
  <si>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</si>
  <si>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</si>
  <si>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</si>
  <si>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</si>
  <si>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</si>
  <si>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</si>
  <si>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</si>
  <si>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</si>
  <si>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</si>
  <si>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</si>
  <si>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</si>
  <si>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</si>
  <si>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</si>
  <si>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</si>
  <si>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</si>
  <si>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</si>
  <si>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</si>
  <si>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</si>
  <si>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</si>
  <si>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</si>
  <si>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</si>
  <si>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</si>
  <si>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</si>
  <si>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</si>
  <si>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</si>
  <si>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</si>
  <si>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</si>
  <si>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</si>
  <si>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</si>
  <si>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</si>
  <si>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</si>
  <si>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</si>
  <si>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</si>
  <si>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</si>
  <si>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</si>
  <si>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</si>
  <si>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</si>
  <si>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</si>
  <si>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</si>
  <si>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</si>
  <si>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</si>
  <si>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</si>
  <si>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</si>
  <si>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</si>
  <si>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</si>
  <si>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</si>
  <si>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</si>
  <si>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</si>
  <si>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</si>
  <si>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</si>
  <si>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</si>
  <si>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</si>
  <si>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</si>
  <si>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</si>
  <si>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</si>
  <si>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</si>
  <si>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</si>
  <si>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</si>
  <si>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</si>
  <si>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</si>
  <si>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</si>
  <si>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</si>
  <si>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</si>
  <si>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</si>
  <si>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</si>
  <si>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</si>
  <si>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</si>
  <si>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</si>
  <si>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</si>
  <si>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</si>
  <si>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</si>
  <si>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</si>
  <si>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</si>
  <si>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</si>
  <si>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</si>
  <si>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</si>
  <si>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</si>
  <si>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</si>
  <si>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</si>
  <si>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</si>
  <si>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</si>
  <si>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</si>
  <si>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</si>
  <si>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</si>
  <si>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</si>
  <si>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</si>
  <si>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</si>
  <si>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</si>
  <si>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</si>
  <si>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</si>
  <si>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</si>
  <si>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</si>
  <si>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</si>
  <si>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</si>
  <si>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</si>
  <si>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</si>
  <si>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</si>
  <si>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</si>
  <si>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</si>
  <si>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</si>
  <si>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</si>
  <si>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</si>
  <si>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</si>
  <si>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</si>
  <si>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</si>
  <si>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</si>
  <si>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</si>
  <si>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</si>
  <si>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</si>
  <si>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</si>
  <si>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</si>
  <si>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</si>
  <si>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</si>
  <si>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</si>
  <si>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</si>
  <si>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</si>
  <si>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</si>
  <si>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</si>
  <si>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</si>
  <si>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</si>
  <si>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</si>
  <si>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</si>
  <si>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</si>
  <si>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</si>
  <si>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</si>
  <si>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</si>
  <si>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</si>
  <si>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</si>
  <si>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</si>
  <si>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</si>
  <si>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</si>
  <si>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</si>
  <si>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</si>
  <si>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</si>
  <si>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</si>
  <si>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</si>
  <si>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</si>
  <si>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</si>
  <si>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</si>
  <si>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</si>
  <si>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</si>
  <si>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</si>
  <si>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</si>
  <si>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</si>
  <si>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</si>
  <si>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</si>
  <si>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</si>
  <si>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</si>
  <si>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</si>
  <si>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</si>
  <si>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</si>
  <si>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</si>
  <si>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</si>
  <si>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</si>
  <si>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</si>
  <si>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</si>
  <si>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</si>
  <si>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</si>
  <si>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</si>
  <si>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</si>
  <si>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</si>
  <si>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</si>
  <si>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</si>
  <si>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</si>
  <si>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</si>
  <si>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</si>
  <si>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</si>
  <si>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</si>
  <si>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</si>
  <si>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</si>
  <si>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</si>
  <si>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</si>
  <si>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</si>
  <si>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</si>
  <si>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</si>
  <si>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</si>
  <si>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</si>
  <si>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</si>
  <si>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</si>
  <si>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</si>
  <si>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</si>
  <si>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</si>
  <si>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</si>
  <si>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</si>
  <si>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</si>
  <si>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</si>
  <si>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</si>
  <si>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</si>
  <si>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</si>
  <si>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</si>
  <si>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</si>
  <si>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</si>
  <si>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</si>
  <si>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</si>
  <si>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</si>
  <si>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</si>
  <si>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</si>
  <si>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</si>
  <si>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</si>
  <si>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</si>
  <si>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</si>
  <si>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</si>
  <si>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</si>
  <si>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</si>
  <si>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</si>
  <si>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</si>
  <si>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</si>
  <si>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</si>
  <si>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</si>
  <si>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</si>
  <si>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</si>
  <si>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</si>
  <si>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</si>
  <si>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</si>
  <si>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</si>
  <si>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</si>
  <si>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</si>
  <si>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</si>
  <si>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</si>
  <si>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</si>
  <si>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</si>
  <si>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</si>
  <si>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</si>
  <si>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</si>
  <si>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</si>
  <si>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</si>
  <si>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</si>
  <si>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</si>
  <si>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</si>
  <si>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</si>
  <si>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</si>
  <si>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</si>
  <si>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</si>
  <si>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</si>
  <si>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</si>
  <si>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</si>
  <si>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</si>
  <si>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</si>
  <si>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</si>
  <si>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</si>
  <si>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</si>
  <si>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</si>
  <si>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</si>
  <si>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</si>
  <si>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</si>
  <si>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</si>
  <si>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</si>
  <si>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</si>
  <si>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</si>
  <si>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</si>
  <si>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</si>
  <si>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</si>
  <si>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</si>
  <si>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</si>
  <si>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</si>
  <si>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</si>
  <si>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</si>
  <si>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</si>
  <si>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</si>
  <si>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</si>
  <si>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</si>
  <si>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</si>
  <si>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</si>
  <si>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</si>
  <si>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</si>
  <si>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</si>
  <si>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</si>
  <si>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</si>
  <si>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</si>
  <si>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</si>
  <si>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</si>
  <si>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</si>
  <si>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</si>
  <si>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</si>
  <si>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</si>
  <si>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</si>
  <si>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</si>
  <si>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</si>
  <si>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</si>
  <si>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</si>
  <si>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</si>
  <si>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</si>
  <si>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</si>
  <si>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</si>
  <si>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</si>
  <si>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</si>
  <si>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</si>
  <si>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</si>
  <si>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</si>
  <si>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</si>
  <si>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</si>
  <si>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</si>
  <si>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</si>
  <si>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</si>
  <si>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</si>
  <si>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</si>
  <si>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</si>
  <si>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</si>
  <si>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</si>
  <si>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</si>
  <si>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</si>
  <si>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</si>
  <si>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</si>
  <si>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</si>
  <si>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</si>
  <si>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</si>
  <si>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</si>
  <si>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</si>
  <si>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</si>
  <si>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</si>
  <si>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</si>
  <si>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</si>
  <si>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</si>
  <si>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</si>
  <si>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</si>
  <si>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</si>
  <si>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</si>
  <si>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</si>
  <si>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</si>
  <si>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</si>
  <si>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</si>
  <si>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</si>
  <si>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</si>
  <si>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</si>
  <si>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</si>
  <si>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</si>
  <si>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</si>
  <si>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</si>
  <si>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</si>
  <si>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</si>
  <si>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</si>
  <si>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</si>
  <si>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</si>
  <si>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</si>
  <si>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</si>
  <si>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</si>
  <si>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</si>
  <si>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</si>
  <si>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</si>
  <si>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</si>
  <si>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</si>
  <si>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</si>
  <si>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</si>
  <si>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</si>
  <si>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</si>
  <si>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</si>
  <si>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</si>
  <si>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</si>
  <si>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</si>
  <si>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</si>
  <si>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</si>
  <si>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</si>
  <si>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</si>
  <si>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</si>
  <si>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</si>
  <si>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</si>
  <si>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</si>
  <si>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</si>
  <si>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</si>
  <si>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</si>
  <si>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</si>
  <si>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</si>
  <si>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</si>
  <si>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</si>
  <si>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</si>
  <si>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</si>
  <si>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</si>
  <si>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</si>
  <si>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</si>
  <si>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</si>
  <si>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</si>
  <si>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</si>
  <si>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</si>
  <si>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</si>
  <si>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</si>
  <si>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</si>
  <si>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</si>
  <si>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</si>
  <si>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</si>
  <si>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</si>
  <si>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</si>
  <si>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</si>
  <si>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</si>
  <si>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</si>
  <si>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</si>
  <si>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</si>
  <si>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</si>
  <si>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</si>
  <si>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</si>
  <si>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</si>
  <si>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</si>
  <si>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</si>
  <si>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</si>
  <si>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</si>
  <si>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</si>
  <si>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</si>
  <si>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</si>
  <si>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</si>
  <si>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</si>
  <si>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</si>
  <si>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</si>
  <si>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</si>
  <si>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</si>
  <si>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</si>
  <si>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</si>
  <si>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</si>
  <si>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</si>
  <si>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</si>
  <si>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</si>
  <si>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</si>
  <si>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</si>
  <si>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</si>
  <si>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</si>
  <si>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</si>
  <si>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</si>
  <si>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</si>
  <si>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</si>
  <si>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</si>
  <si>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</si>
  <si>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</si>
  <si>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</si>
  <si>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</si>
  <si>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</si>
  <si>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</si>
  <si>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</si>
  <si>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</si>
  <si>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</si>
  <si>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</si>
  <si>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</si>
  <si>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</si>
  <si>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</si>
  <si>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</si>
  <si>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</si>
  <si>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</si>
  <si>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</si>
  <si>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</si>
  <si>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</si>
  <si>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</si>
  <si>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</si>
  <si>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</si>
  <si>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</si>
  <si>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</si>
  <si>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</si>
  <si>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</si>
  <si>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</si>
  <si>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</si>
  <si>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</si>
  <si>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</si>
  <si>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</si>
  <si>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</si>
  <si>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</si>
  <si>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</si>
  <si>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</si>
  <si>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</si>
  <si>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</si>
  <si>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</si>
  <si>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</si>
  <si>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</si>
  <si>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</si>
  <si>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</si>
  <si>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</si>
  <si>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</si>
  <si>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</si>
  <si>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</si>
  <si>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</si>
  <si>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</si>
  <si>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</si>
  <si>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</si>
  <si>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</si>
  <si>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</si>
  <si>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</si>
  <si>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</si>
  <si>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</si>
  <si>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</si>
  <si>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</si>
  <si>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</si>
  <si>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</si>
  <si>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</si>
  <si>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</si>
  <si>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</si>
  <si>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</si>
  <si>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</si>
  <si>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</si>
  <si>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</si>
  <si>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</si>
  <si>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</si>
  <si>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</si>
  <si>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</si>
  <si>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</si>
  <si>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</si>
  <si>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</si>
  <si>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</si>
  <si>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</si>
  <si>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</si>
  <si>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</si>
  <si>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</si>
  <si>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</si>
  <si>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</si>
  <si>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</si>
  <si>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</si>
  <si>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</si>
  <si>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</si>
  <si>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</si>
  <si>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</si>
  <si>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</si>
  <si>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</si>
  <si>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</si>
  <si>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</si>
  <si>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</si>
  <si>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</si>
  <si>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</si>
  <si>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</si>
  <si>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</si>
  <si>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</si>
  <si>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</si>
  <si>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</si>
  <si>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</si>
  <si>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</si>
  <si>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</si>
  <si>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</si>
  <si>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</si>
  <si>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</si>
  <si>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</si>
  <si>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</si>
  <si>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</si>
  <si>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</si>
  <si>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</si>
  <si>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</si>
  <si>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</si>
  <si>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</si>
  <si>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</si>
  <si>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</si>
  <si>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</si>
  <si>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</si>
  <si>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</si>
  <si>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</si>
  <si>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</si>
  <si>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</si>
  <si>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</si>
  <si>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</si>
  <si>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</si>
  <si>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</si>
  <si>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</si>
  <si>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</si>
  <si>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</si>
  <si>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</si>
  <si>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</si>
  <si>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</si>
  <si>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</si>
  <si>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</si>
  <si>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</si>
  <si>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</si>
  <si>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</si>
  <si>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</si>
  <si>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</si>
  <si>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</si>
  <si>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</si>
  <si>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</si>
  <si>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</si>
  <si>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</si>
  <si>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</si>
  <si>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</si>
  <si>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</si>
  <si>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</si>
  <si>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</si>
  <si>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</si>
  <si>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</si>
  <si>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</si>
  <si>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</si>
  <si>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</si>
  <si>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</si>
  <si>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</si>
  <si>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</si>
  <si>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</si>
  <si>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</si>
  <si>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</si>
  <si>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</si>
  <si>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</si>
  <si>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</si>
  <si>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</si>
  <si>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</si>
  <si>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</si>
  <si>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</si>
  <si>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</si>
  <si>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</si>
  <si>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</si>
  <si>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</si>
  <si>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</si>
  <si>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</si>
  <si>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</si>
  <si>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</si>
  <si>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</si>
  <si>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</si>
  <si>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</si>
  <si>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</si>
  <si>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</si>
  <si>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</si>
  <si>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</si>
  <si>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</si>
  <si>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</si>
  <si>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</si>
  <si>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</si>
  <si>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</si>
  <si>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</si>
  <si>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</si>
  <si>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</si>
  <si>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</si>
  <si>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</si>
  <si>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</si>
  <si>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</si>
  <si>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</si>
  <si>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</si>
  <si>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</si>
  <si>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</si>
  <si>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</si>
  <si>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</si>
  <si>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</si>
  <si>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</si>
  <si>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</si>
  <si>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</si>
  <si>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</si>
  <si>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</si>
  <si>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</si>
  <si>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</si>
  <si>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</si>
  <si>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</si>
  <si>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</si>
  <si>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</si>
  <si>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</si>
  <si>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</si>
  <si>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</si>
  <si>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</si>
  <si>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</si>
  <si>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</si>
  <si>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</si>
  <si>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</si>
  <si>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</si>
  <si>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</si>
  <si>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</si>
  <si>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</si>
  <si>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</si>
  <si>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</si>
  <si>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</si>
  <si>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</si>
  <si>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</si>
  <si>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</si>
  <si>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</si>
  <si>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</si>
  <si>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</si>
  <si>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</si>
  <si>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</si>
  <si>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</si>
  <si>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</si>
  <si>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</si>
  <si>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</si>
  <si>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</si>
  <si>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</si>
  <si>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</si>
  <si>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</si>
  <si>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</si>
  <si>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</si>
  <si>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</si>
  <si>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</si>
  <si>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</si>
  <si>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</si>
  <si>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</si>
  <si>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</si>
  <si>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</si>
  <si>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</si>
  <si>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</si>
  <si>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</si>
  <si>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</si>
  <si>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</si>
  <si>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</si>
  <si>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</si>
  <si>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</si>
  <si>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</si>
  <si>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</si>
  <si>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</si>
  <si>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</si>
  <si>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</si>
  <si>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</si>
  <si>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</si>
  <si>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</si>
  <si>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</si>
  <si>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</si>
  <si>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</si>
  <si>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</si>
  <si>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</si>
  <si>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</si>
  <si>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</si>
  <si>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</si>
  <si>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</si>
  <si>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</si>
  <si>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</si>
  <si>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</si>
  <si>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</si>
  <si>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</si>
  <si>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</si>
  <si>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</si>
  <si>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</si>
  <si>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</si>
  <si>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</si>
  <si>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</si>
  <si>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</si>
  <si>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</si>
  <si>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</si>
  <si>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</si>
  <si>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</si>
  <si>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</si>
  <si>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</si>
  <si>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</si>
  <si>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</si>
  <si>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</si>
  <si>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</si>
  <si>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</si>
  <si>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</si>
  <si>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</si>
  <si>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</si>
  <si>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</si>
  <si>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</si>
  <si>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</si>
  <si>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</si>
  <si>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</si>
  <si>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</si>
  <si>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</si>
  <si>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</si>
  <si>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</si>
  <si>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</si>
  <si>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</si>
  <si>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</si>
  <si>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</si>
  <si>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</si>
  <si>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</si>
  <si>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</si>
  <si>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</si>
  <si>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</si>
  <si>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</si>
  <si>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</si>
  <si>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</si>
  <si>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</si>
  <si>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</si>
  <si>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</si>
  <si>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</si>
  <si>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</si>
  <si>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</si>
  <si>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</si>
  <si>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</si>
  <si>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</si>
  <si>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</si>
  <si>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</si>
  <si>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</si>
  <si>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</si>
  <si>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</si>
  <si>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</si>
  <si>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</si>
  <si>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</si>
  <si>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</si>
  <si>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</si>
  <si>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</si>
  <si>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</si>
  <si>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</si>
  <si>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</si>
  <si>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</si>
  <si>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</si>
  <si>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</si>
  <si>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</si>
  <si>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</si>
  <si>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</si>
  <si>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</si>
  <si>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</si>
  <si>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</si>
  <si>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</si>
  <si>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</si>
  <si>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</si>
  <si>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</si>
  <si>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</si>
  <si>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</si>
  <si>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</si>
  <si>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</si>
  <si>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</si>
  <si>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</si>
  <si>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</si>
  <si>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</si>
  <si>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</si>
  <si>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</si>
  <si>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</si>
  <si>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</si>
  <si>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</si>
  <si>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</si>
  <si>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</si>
  <si>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</si>
  <si>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</si>
  <si>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</si>
  <si>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</si>
  <si>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</si>
  <si>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</si>
  <si>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</si>
  <si>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</si>
  <si>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</si>
  <si>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</si>
  <si>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</si>
  <si>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</si>
  <si>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</si>
  <si>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</si>
  <si>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</si>
  <si>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</si>
  <si>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</si>
  <si>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</si>
  <si>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</si>
  <si>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</si>
  <si>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</si>
  <si>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</si>
  <si>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</si>
  <si>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</si>
  <si>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</si>
  <si>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</si>
  <si>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</si>
  <si>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</si>
  <si>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</si>
  <si>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</si>
  <si>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</si>
  <si>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</si>
  <si>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</si>
  <si>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</si>
  <si>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</si>
  <si>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</si>
  <si>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</si>
  <si>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</si>
  <si>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</si>
  <si>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</si>
  <si>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</si>
  <si>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</si>
  <si>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</si>
  <si>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</si>
  <si>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</si>
  <si>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</si>
  <si>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</si>
  <si>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</si>
  <si>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</si>
  <si>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</si>
  <si>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</si>
  <si>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</si>
  <si>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</si>
  <si>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</si>
  <si>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</si>
  <si>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</si>
  <si>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</si>
  <si>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</si>
  <si>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</si>
  <si>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</si>
  <si>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</si>
  <si>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</si>
  <si>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</si>
  <si>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</si>
  <si>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</si>
  <si>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</si>
  <si>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</si>
  <si>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</si>
  <si>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</si>
  <si>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</si>
  <si>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</si>
  <si>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</si>
  <si>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</si>
  <si>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</si>
  <si>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</si>
  <si>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</si>
  <si>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</si>
  <si>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</si>
  <si>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</si>
  <si>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</si>
  <si>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</si>
  <si>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</si>
  <si>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</si>
  <si>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</si>
  <si>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</si>
  <si>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</si>
  <si>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</si>
  <si>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</si>
  <si>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</si>
  <si>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</si>
  <si>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</si>
  <si>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</si>
  <si>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</si>
  <si>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</si>
  <si>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</si>
  <si>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</si>
  <si>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</si>
  <si>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</si>
  <si>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</si>
  <si>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</si>
  <si>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</si>
  <si>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</si>
  <si>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</si>
  <si>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</si>
  <si>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</si>
  <si>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</si>
  <si>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</si>
  <si>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</si>
  <si>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</si>
  <si>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</si>
  <si>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</si>
  <si>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</si>
  <si>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</si>
  <si>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</si>
  <si>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</si>
  <si>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</si>
  <si>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</si>
  <si>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</si>
  <si>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</si>
  <si>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</si>
  <si>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</si>
  <si>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</si>
  <si>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</si>
  <si>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</si>
  <si>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</si>
  <si>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</si>
  <si>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</si>
  <si>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</si>
  <si>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</si>
  <si>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</si>
  <si>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</si>
  <si>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</si>
  <si>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</si>
  <si>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</si>
  <si>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</si>
  <si>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</si>
  <si>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</si>
  <si>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</si>
  <si>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</si>
  <si>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</si>
  <si>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</si>
  <si>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</si>
  <si>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</si>
  <si>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</si>
  <si>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</si>
  <si>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</si>
  <si>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</si>
  <si>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</si>
  <si>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</si>
  <si>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</si>
  <si>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</si>
  <si>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</si>
  <si>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</si>
  <si>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</si>
  <si>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</si>
  <si>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</si>
  <si>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</si>
  <si>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</si>
  <si>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</si>
  <si>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</si>
  <si>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</si>
  <si>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</si>
  <si>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</si>
  <si>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</si>
  <si>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</si>
  <si>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</si>
  <si>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</si>
  <si>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</si>
  <si>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</si>
  <si>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</si>
  <si>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</si>
  <si>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</si>
  <si>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</si>
  <si>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</si>
  <si>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</si>
  <si>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</si>
  <si>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</si>
  <si>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</si>
  <si>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</si>
  <si>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</si>
  <si>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</si>
  <si>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</si>
  <si>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</si>
  <si>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</si>
  <si>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</si>
  <si>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</si>
  <si>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</si>
  <si>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</si>
  <si>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</si>
  <si>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</si>
  <si>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</si>
  <si>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</si>
  <si>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</si>
  <si>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</si>
  <si>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</si>
  <si>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</si>
  <si>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</si>
  <si>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</si>
  <si>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</si>
  <si>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</si>
  <si>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</si>
  <si>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</si>
  <si>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</si>
  <si>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</si>
  <si>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</si>
  <si>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</si>
  <si>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</si>
  <si>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</si>
  <si>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</si>
  <si>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</si>
  <si>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</si>
  <si>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</si>
  <si>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</si>
  <si>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</si>
  <si>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</si>
  <si>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</si>
  <si>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</si>
  <si>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</si>
  <si>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</si>
  <si>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</si>
  <si>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</si>
  <si>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</si>
  <si>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</si>
  <si>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</si>
  <si>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</si>
  <si>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</si>
  <si>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</si>
  <si>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</si>
  <si>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</si>
  <si>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</si>
  <si>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</si>
  <si>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</si>
  <si>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</si>
  <si>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</si>
  <si>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</si>
  <si>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</si>
  <si>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</si>
  <si>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</si>
  <si>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</si>
  <si>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</si>
  <si>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</si>
  <si>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</si>
  <si>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</si>
  <si>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</si>
  <si>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</si>
  <si>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</si>
  <si>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</si>
  <si>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</si>
  <si>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</si>
  <si>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</si>
  <si>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</si>
  <si>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</si>
  <si>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</si>
  <si>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</si>
  <si>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</si>
  <si>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</si>
  <si>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</si>
  <si>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</si>
  <si>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</si>
  <si>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</si>
  <si>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</si>
  <si>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</si>
  <si>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</si>
  <si>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</si>
  <si>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</si>
  <si>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</si>
  <si>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</si>
  <si>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</si>
  <si>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</si>
  <si>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</si>
  <si>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</si>
  <si>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</si>
  <si>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</si>
  <si>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</si>
  <si>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</si>
  <si>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</si>
  <si>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</si>
  <si>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</si>
  <si>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</si>
  <si>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</si>
  <si>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</si>
  <si>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</si>
  <si>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</si>
  <si>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</si>
  <si>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</si>
  <si>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</si>
  <si>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</si>
  <si>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</si>
  <si>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</si>
  <si>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</si>
  <si>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</si>
  <si>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</si>
  <si>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</si>
  <si>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</si>
  <si>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</si>
  <si>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</si>
  <si>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</si>
  <si>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</si>
  <si>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</si>
  <si>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</si>
  <si>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</si>
  <si>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</si>
  <si>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</si>
  <si>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</si>
  <si>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</si>
  <si>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</si>
  <si>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</si>
  <si>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</si>
  <si>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</si>
  <si>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</si>
  <si>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</si>
  <si>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</si>
  <si>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</si>
  <si>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</si>
  <si>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</si>
  <si>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</si>
  <si>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</si>
  <si>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</si>
  <si>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</si>
  <si>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</si>
  <si>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</si>
  <si>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</si>
  <si>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</si>
  <si>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</si>
  <si>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</si>
  <si>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</si>
  <si>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</si>
  <si>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</si>
  <si>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</si>
  <si>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</si>
  <si>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</si>
  <si>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</si>
  <si>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</si>
  <si>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</si>
  <si>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</si>
  <si>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</si>
  <si>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</si>
  <si>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</si>
  <si>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</si>
  <si>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</si>
  <si>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</si>
  <si>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</si>
  <si>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</si>
  <si>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</si>
  <si>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</si>
  <si>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</si>
  <si>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</si>
  <si>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</si>
  <si>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</si>
  <si>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</si>
  <si>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</si>
  <si>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</si>
  <si>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</si>
  <si>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</si>
  <si>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</si>
  <si>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</si>
  <si>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</si>
  <si>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</si>
  <si>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</si>
  <si>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</si>
  <si>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</si>
  <si>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</si>
  <si>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</si>
  <si>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</si>
  <si>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</si>
  <si>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</si>
  <si>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</si>
  <si>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</si>
  <si>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</si>
  <si>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</si>
  <si>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</si>
  <si>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</si>
  <si>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</si>
  <si>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</si>
  <si>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</si>
  <si>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</si>
  <si>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</si>
  <si>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</si>
  <si>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</si>
  <si>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</si>
  <si>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</si>
  <si>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</si>
  <si>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</si>
  <si>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</si>
  <si>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</si>
  <si>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</si>
  <si>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</si>
  <si>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</si>
  <si>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</si>
  <si>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</si>
  <si>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</si>
  <si>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</si>
  <si>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</si>
  <si>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</si>
  <si>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</si>
  <si>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</si>
  <si>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</si>
  <si>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</si>
  <si>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</si>
  <si>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</si>
  <si>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</si>
  <si>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</si>
  <si>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</si>
  <si>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</si>
  <si>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</si>
  <si>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</si>
  <si>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</si>
  <si>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</si>
  <si>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</si>
  <si>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</si>
  <si>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</si>
  <si>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</si>
  <si>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</si>
  <si>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</si>
  <si>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</si>
  <si>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</si>
  <si>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</si>
  <si>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</si>
  <si>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</si>
  <si>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</si>
  <si>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</si>
  <si>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</si>
  <si>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</si>
  <si>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</si>
  <si>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</si>
  <si>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</si>
  <si>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</si>
  <si>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</si>
  <si>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</si>
  <si>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</si>
  <si>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</si>
  <si>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</si>
  <si>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</si>
  <si>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</si>
  <si>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</si>
  <si>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</si>
  <si>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</si>
  <si>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</si>
  <si>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</si>
  <si>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</si>
  <si>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</si>
  <si>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</si>
  <si>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</si>
  <si>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</si>
  <si>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</si>
  <si>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</si>
  <si>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</si>
  <si>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</si>
  <si>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</si>
  <si>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</si>
  <si>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</si>
  <si>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</si>
  <si>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</si>
  <si>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</si>
  <si>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</si>
  <si>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</si>
  <si>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</si>
  <si>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</si>
  <si>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</si>
  <si>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</si>
  <si>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</si>
  <si>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</si>
  <si>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</si>
  <si>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</si>
  <si>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</si>
  <si>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</si>
  <si>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</si>
  <si>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</si>
  <si>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</si>
  <si>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</si>
  <si>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</si>
  <si>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</si>
  <si>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</si>
  <si>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</si>
  <si>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</si>
  <si>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</si>
  <si>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</si>
  <si>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</si>
  <si>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</si>
  <si>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</si>
  <si>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</si>
  <si>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</si>
  <si>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</si>
  <si>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</si>
  <si>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</si>
  <si>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</si>
  <si>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</si>
  <si>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</si>
  <si>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</si>
  <si>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</si>
  <si>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</si>
  <si>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</si>
  <si>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</si>
  <si>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</si>
  <si>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</si>
  <si>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</si>
  <si>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</si>
  <si>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</si>
  <si>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</si>
  <si>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</si>
  <si>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</si>
  <si>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</si>
  <si>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</si>
  <si>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</si>
  <si>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</si>
  <si>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</si>
  <si>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</si>
  <si>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</si>
  <si>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</si>
  <si>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</si>
  <si>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</si>
  <si>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</si>
  <si>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</si>
  <si>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</si>
  <si>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</si>
  <si>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</si>
  <si>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</si>
  <si>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</si>
  <si>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</si>
  <si>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</si>
  <si>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</si>
  <si>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</si>
  <si>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</si>
  <si>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</si>
  <si>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</si>
  <si>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</si>
  <si>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</si>
  <si>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</si>
  <si>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</si>
  <si>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</si>
  <si>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</si>
  <si>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</si>
  <si>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</si>
  <si>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</si>
  <si>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</si>
  <si>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</si>
  <si>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</si>
  <si>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</si>
  <si>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</si>
  <si>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</si>
  <si>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</si>
  <si>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</si>
  <si>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</si>
  <si>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</si>
  <si>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</si>
  <si>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</si>
  <si>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</si>
  <si>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</si>
  <si>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</si>
  <si>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</si>
  <si>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</si>
  <si>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</si>
  <si>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</si>
  <si>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</si>
  <si>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</si>
  <si>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</si>
  <si>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</si>
  <si>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</si>
  <si>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</si>
  <si>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</si>
  <si>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</si>
  <si>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</si>
  <si>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</si>
  <si>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</si>
  <si>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</si>
  <si>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</si>
  <si>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</si>
  <si>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</si>
  <si>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</si>
  <si>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</si>
  <si>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</si>
  <si>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</si>
  <si>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</si>
  <si>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</si>
  <si>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</si>
  <si>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</si>
  <si>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</si>
  <si>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</si>
  <si>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</si>
  <si>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</si>
  <si>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</si>
  <si>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</si>
  <si>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</si>
  <si>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</si>
  <si>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</si>
  <si>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</si>
  <si>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</si>
  <si>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</si>
  <si>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</si>
  <si>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</si>
  <si>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</si>
  <si>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</si>
  <si>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</si>
  <si>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</si>
  <si>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</si>
  <si>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</si>
  <si>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</si>
  <si>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</si>
  <si>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</si>
  <si>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</si>
  <si>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</si>
  <si>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</si>
  <si>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</si>
  <si>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</si>
  <si>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</si>
  <si>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</si>
  <si>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</si>
  <si>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</si>
  <si>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</si>
  <si>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</si>
  <si>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</si>
  <si>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</si>
  <si>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</si>
  <si>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</si>
  <si>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</si>
  <si>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</si>
  <si>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</si>
  <si>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</si>
  <si>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</si>
  <si>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</si>
  <si>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</si>
  <si>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</si>
  <si>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</si>
  <si>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</si>
  <si>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</si>
  <si>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</si>
  <si>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</si>
  <si>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</si>
  <si>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</si>
  <si>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</si>
  <si>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</si>
  <si>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</si>
  <si>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</si>
  <si>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</si>
  <si>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</si>
  <si>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</si>
  <si>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</si>
  <si>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</si>
  <si>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</si>
  <si>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</si>
  <si>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</si>
  <si>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</si>
  <si>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</si>
  <si>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</si>
  <si>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</si>
  <si>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</si>
  <si>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</si>
  <si>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</si>
  <si>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</si>
  <si>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</si>
  <si>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</si>
  <si>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</si>
  <si>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</si>
  <si>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</si>
  <si>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</si>
  <si>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</si>
  <si>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</si>
  <si>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</si>
  <si>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</si>
  <si>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</si>
  <si>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</si>
  <si>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</si>
  <si>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</si>
  <si>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</si>
  <si>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</si>
  <si>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</si>
  <si>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</si>
  <si>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</si>
  <si>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</si>
  <si>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</si>
  <si>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</si>
  <si>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</si>
  <si>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</si>
  <si>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</si>
  <si>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</si>
  <si>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</si>
  <si>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</si>
  <si>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</si>
  <si>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</si>
  <si>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</si>
  <si>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</si>
  <si>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</si>
  <si>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</si>
  <si>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</si>
  <si>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</si>
  <si>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</si>
  <si>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</si>
  <si>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</si>
  <si>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</si>
  <si>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</si>
  <si>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</si>
  <si>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</si>
  <si>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</si>
  <si>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</si>
  <si>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</si>
  <si>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</si>
  <si>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</si>
  <si>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</si>
  <si>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</si>
  <si>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</si>
  <si>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</si>
  <si>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</si>
  <si>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</si>
  <si>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</si>
  <si>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</si>
  <si>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</si>
  <si>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</si>
  <si>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</si>
  <si>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</si>
  <si>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</si>
  <si>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</si>
  <si>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</si>
  <si>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</si>
  <si>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</si>
  <si>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</si>
  <si>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</si>
  <si>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</si>
  <si>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</si>
  <si>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</si>
  <si>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</si>
  <si>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</si>
  <si>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</si>
  <si>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</si>
  <si>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</si>
  <si>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</si>
  <si>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</si>
  <si>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</si>
  <si>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</si>
  <si>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</si>
  <si>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</si>
  <si>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</si>
  <si>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</si>
  <si>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</si>
  <si>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</si>
  <si>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</si>
  <si>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</si>
  <si>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</si>
  <si>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</si>
  <si>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</si>
  <si>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</si>
  <si>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</si>
  <si>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</si>
  <si>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</si>
  <si>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</si>
  <si>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</si>
  <si>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</si>
  <si>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</si>
  <si>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</si>
  <si>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</si>
  <si>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</si>
  <si>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</si>
  <si>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</si>
  <si>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</si>
  <si>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</si>
  <si>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</si>
  <si>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</si>
  <si>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</si>
  <si>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</si>
  <si>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</si>
  <si>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</si>
  <si>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</si>
  <si>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</si>
  <si>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</si>
  <si>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</si>
  <si>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</si>
  <si>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</si>
  <si>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</si>
  <si>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</si>
  <si>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</si>
  <si>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</si>
  <si>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</si>
  <si>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</si>
  <si>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</si>
  <si>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</si>
  <si>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</si>
  <si>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</si>
  <si>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</si>
  <si>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</si>
  <si>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</si>
  <si>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</si>
  <si>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</si>
  <si>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</si>
  <si>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</si>
  <si>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</si>
  <si>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</si>
  <si>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</si>
  <si>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</si>
  <si>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</si>
  <si>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</si>
  <si>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</si>
  <si>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</si>
  <si>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</si>
  <si>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</si>
  <si>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</si>
  <si>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</si>
  <si>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</si>
  <si>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</si>
  <si>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</si>
  <si>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</si>
  <si>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</si>
  <si>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</si>
  <si>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</si>
  <si>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</si>
  <si>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</si>
  <si>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</si>
  <si>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</si>
  <si>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</si>
  <si>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</si>
  <si>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</si>
  <si>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</si>
  <si>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</si>
  <si>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</si>
  <si>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</si>
  <si>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</si>
  <si>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</si>
  <si>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</si>
  <si>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</si>
  <si>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</si>
  <si>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</si>
  <si>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</si>
  <si>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</si>
  <si>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</si>
  <si>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</si>
  <si>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</si>
  <si>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</si>
  <si>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</si>
  <si>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</si>
  <si>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</si>
  <si>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</si>
  <si>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</si>
  <si>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</si>
  <si>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</si>
  <si>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</si>
  <si>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</si>
  <si>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</si>
  <si>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</si>
  <si>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</si>
  <si>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</si>
  <si>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</si>
  <si>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</si>
  <si>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</si>
  <si>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</si>
  <si>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</si>
  <si>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</si>
  <si>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</si>
  <si>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</si>
  <si>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</si>
  <si>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</si>
  <si>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</si>
  <si>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</si>
  <si>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</si>
  <si>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</si>
  <si>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</si>
  <si>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</si>
  <si>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</si>
  <si>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</si>
  <si>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</si>
  <si>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</si>
  <si>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</si>
  <si>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</si>
  <si>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</si>
  <si>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</si>
  <si>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</si>
  <si>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</si>
  <si>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</si>
  <si>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</si>
  <si>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</si>
  <si>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</si>
  <si>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</si>
  <si>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</si>
  <si>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</si>
  <si>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</si>
  <si>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</si>
  <si>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</si>
  <si>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</si>
  <si>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</si>
  <si>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</si>
  <si>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</si>
  <si>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</si>
  <si>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</si>
  <si>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</si>
  <si>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</si>
  <si>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</si>
  <si>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</si>
  <si>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</si>
  <si>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</si>
  <si>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</si>
  <si>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</si>
  <si>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</si>
  <si>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</si>
  <si>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</si>
  <si>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</si>
  <si>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</si>
  <si>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</si>
  <si>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</si>
  <si>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</si>
  <si>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</si>
  <si>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</si>
  <si>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</si>
  <si>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</si>
  <si>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</si>
  <si>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</si>
  <si>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</si>
  <si>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</si>
  <si>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</si>
  <si>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</si>
  <si>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</si>
  <si>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</si>
  <si>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</si>
  <si>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</si>
  <si>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</si>
  <si>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</si>
  <si>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</si>
  <si>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</si>
  <si>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</si>
  <si>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</si>
  <si>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</si>
  <si>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</si>
  <si>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</si>
  <si>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</si>
  <si>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</si>
  <si>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</si>
  <si>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</si>
  <si>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</si>
  <si>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</si>
  <si>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</si>
  <si>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</si>
  <si>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</si>
  <si>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</si>
  <si>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</si>
  <si>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</si>
  <si>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</si>
  <si>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</si>
  <si>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</si>
  <si>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</si>
  <si>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</si>
  <si>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</si>
  <si>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</si>
  <si>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</si>
  <si>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</si>
  <si>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</si>
  <si>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</si>
  <si>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</si>
  <si>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</si>
  <si>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</si>
  <si>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</si>
  <si>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</si>
  <si>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</si>
  <si>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</si>
  <si>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</si>
  <si>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</si>
  <si>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</si>
  <si>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</si>
  <si>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</si>
  <si>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</si>
  <si>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</si>
  <si>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</si>
  <si>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</si>
  <si>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</si>
  <si>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</si>
  <si>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</si>
  <si>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</si>
  <si>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</si>
  <si>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</si>
  <si>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</si>
  <si>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</si>
  <si>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</si>
  <si>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</si>
  <si>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</si>
  <si>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</si>
  <si>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</si>
  <si>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</si>
  <si>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</si>
  <si>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</si>
  <si>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</si>
  <si>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</si>
  <si>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</si>
  <si>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</si>
  <si>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</si>
  <si>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</si>
  <si>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</si>
  <si>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</si>
  <si>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</si>
  <si>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</si>
  <si>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</si>
  <si>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</si>
  <si>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</si>
  <si>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</si>
  <si>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</si>
  <si>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</si>
  <si>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</si>
  <si>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</si>
  <si>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</si>
  <si>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</si>
  <si>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</si>
  <si>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</si>
  <si>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</si>
  <si>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</si>
  <si>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</si>
  <si>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</si>
  <si>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</si>
  <si>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</si>
  <si>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</si>
  <si>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</si>
  <si>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</si>
  <si>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</si>
  <si>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</si>
  <si>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</si>
  <si>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</si>
  <si>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</si>
  <si>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</si>
  <si>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</si>
  <si>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</si>
  <si>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</si>
  <si>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</si>
  <si>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</si>
  <si>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</si>
  <si>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</si>
  <si>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</si>
  <si>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</si>
  <si>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</si>
  <si>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</si>
  <si>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</si>
  <si>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</si>
  <si>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</si>
  <si>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</si>
  <si>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</si>
  <si>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</si>
  <si>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</si>
  <si>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</si>
  <si>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</si>
  <si>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</si>
  <si>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</si>
  <si>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</si>
  <si>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</si>
  <si>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</si>
  <si>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</si>
  <si>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</si>
  <si>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</si>
  <si>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</si>
  <si>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</si>
  <si>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</si>
  <si>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</si>
  <si>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</si>
  <si>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</si>
  <si>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</si>
  <si>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</si>
  <si>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</si>
  <si>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</si>
  <si>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</si>
  <si>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</si>
  <si>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</si>
  <si>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</si>
  <si>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</si>
  <si>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</si>
  <si>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</si>
  <si>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</si>
  <si>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</si>
  <si>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</si>
  <si>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</si>
  <si>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</si>
  <si>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</si>
  <si>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</si>
  <si>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</si>
  <si>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</si>
  <si>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</si>
  <si>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</si>
  <si>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</si>
  <si>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</si>
  <si>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</si>
  <si>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</si>
  <si>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</si>
  <si>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</si>
  <si>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</si>
  <si>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</si>
  <si>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</si>
  <si>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</si>
  <si>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</si>
  <si>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</si>
  <si>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</si>
  <si>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</si>
  <si>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</si>
  <si>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</si>
  <si>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</si>
  <si>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</si>
  <si>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</si>
  <si>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</si>
  <si>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</si>
  <si>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</si>
  <si>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</si>
  <si>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</si>
  <si>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</si>
  <si>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</si>
  <si>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</si>
  <si>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</si>
  <si>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</si>
  <si>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</si>
  <si>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</si>
  <si>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</si>
  <si>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</si>
  <si>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</si>
  <si>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</si>
  <si>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</si>
  <si>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</si>
  <si>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</si>
  <si>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</si>
  <si>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</si>
  <si>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</si>
  <si>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</si>
  <si>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</si>
  <si>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</si>
  <si>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</si>
  <si>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</si>
  <si>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</si>
  <si>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</si>
  <si>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</si>
  <si>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</si>
  <si>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</si>
  <si>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</si>
  <si>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</si>
  <si>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</si>
  <si>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</si>
  <si>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</si>
  <si>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</si>
  <si>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</si>
  <si>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</si>
  <si>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</si>
  <si>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</si>
  <si>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</si>
  <si>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</si>
  <si>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</si>
  <si>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</si>
  <si>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</si>
  <si>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</si>
  <si>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</si>
  <si>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</si>
  <si>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</si>
  <si>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</si>
  <si>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</si>
  <si>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</si>
  <si>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</si>
  <si>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</si>
  <si>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</si>
  <si>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</si>
  <si>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</si>
  <si>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</si>
  <si>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</si>
  <si>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</si>
  <si>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</si>
  <si>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</si>
  <si>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</si>
  <si>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</si>
  <si>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</si>
  <si>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</si>
  <si>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</si>
  <si>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</si>
  <si>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</si>
  <si>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</si>
  <si>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</si>
  <si>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</si>
  <si>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</si>
  <si>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</si>
  <si>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</si>
  <si>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</si>
  <si>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</si>
  <si>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</si>
  <si>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</si>
  <si>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</si>
  <si>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</si>
  <si>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</si>
  <si>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</si>
  <si>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</si>
  <si>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</si>
  <si>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</si>
  <si>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</si>
  <si>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</si>
  <si>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</si>
  <si>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</si>
  <si>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</si>
  <si>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</si>
  <si>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</si>
  <si>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</si>
  <si>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</si>
  <si>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</si>
  <si>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</si>
  <si>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</si>
  <si>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</si>
  <si>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</si>
  <si>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</si>
  <si>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</si>
  <si>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</si>
  <si>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</si>
  <si>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</si>
  <si>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</si>
  <si>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</si>
  <si>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</si>
  <si>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</si>
  <si>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</si>
  <si>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</si>
  <si>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</si>
  <si>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</si>
  <si>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</si>
  <si>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</si>
  <si>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</si>
  <si>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</si>
  <si>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</si>
  <si>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</si>
  <si>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</si>
  <si>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</si>
  <si>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</si>
  <si>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</si>
  <si>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</si>
  <si>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</si>
  <si>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</si>
  <si>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</si>
  <si>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</si>
  <si>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</si>
  <si>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</si>
  <si>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</si>
  <si>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</si>
  <si>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</si>
  <si>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</si>
  <si>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</si>
  <si>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</si>
  <si>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</si>
  <si>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</si>
  <si>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</si>
  <si>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</si>
  <si>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</si>
  <si>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</si>
  <si>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</si>
  <si>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</si>
  <si>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</si>
  <si>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</si>
  <si>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</si>
  <si>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</si>
  <si>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</si>
  <si>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</si>
  <si>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</si>
  <si>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</si>
  <si>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</si>
  <si>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</si>
  <si>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</si>
  <si>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</si>
  <si>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</si>
  <si>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</si>
  <si>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</si>
  <si>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</si>
  <si>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</si>
  <si>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</si>
  <si>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</si>
  <si>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</si>
  <si>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</si>
  <si>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</si>
  <si>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</si>
  <si>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</si>
  <si>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</si>
  <si>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</si>
  <si>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</si>
  <si>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</si>
  <si>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</si>
  <si>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</si>
  <si>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</si>
  <si>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</si>
  <si>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</si>
  <si>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</si>
  <si>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</si>
  <si>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</si>
  <si>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</si>
  <si>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</si>
  <si>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</si>
  <si>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</si>
  <si>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</si>
  <si>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</si>
  <si>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</si>
  <si>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</si>
  <si>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</si>
  <si>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</si>
  <si>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</si>
  <si>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</si>
  <si>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</si>
  <si>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</si>
  <si>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</si>
  <si>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</si>
  <si>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</si>
  <si>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</si>
  <si>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</si>
  <si>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</si>
  <si>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</si>
  <si>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</si>
  <si>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</si>
  <si>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</si>
  <si>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</si>
  <si>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</si>
  <si>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</si>
  <si>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</si>
  <si>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</si>
  <si>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</si>
  <si>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</si>
  <si>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</si>
  <si>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</si>
  <si>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</si>
  <si>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</si>
  <si>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</si>
  <si>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</si>
  <si>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</si>
  <si>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</si>
  <si>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</si>
  <si>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</si>
  <si>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</si>
  <si>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</si>
  <si>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</si>
  <si>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</si>
  <si>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</si>
  <si>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</si>
  <si>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</si>
  <si>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</si>
  <si>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</si>
  <si>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</si>
  <si>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</si>
  <si>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</si>
  <si>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</si>
  <si>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</si>
  <si>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</si>
  <si>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</si>
  <si>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</si>
  <si>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</si>
  <si>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</si>
  <si>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</si>
  <si>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</si>
  <si>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</si>
  <si>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</si>
  <si>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</si>
  <si>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</si>
  <si>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</si>
  <si>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</si>
  <si>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</si>
  <si>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</si>
  <si>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</si>
  <si>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</si>
  <si>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</si>
  <si>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</si>
  <si>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</si>
  <si>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</si>
  <si>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</si>
  <si>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</si>
  <si>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</si>
  <si>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</si>
  <si>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</si>
  <si>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</si>
  <si>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</si>
  <si>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</si>
  <si>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</si>
  <si>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</si>
  <si>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</si>
  <si>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</si>
  <si>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</si>
  <si>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</si>
  <si>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</si>
  <si>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</si>
  <si>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</si>
  <si>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</si>
  <si>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</si>
  <si>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</si>
  <si>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</si>
  <si>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</si>
  <si>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</si>
  <si>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</si>
  <si>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</si>
  <si>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</si>
  <si>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</si>
  <si>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</si>
  <si>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</si>
  <si>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</si>
  <si>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</si>
  <si>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</si>
  <si>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</si>
  <si>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</si>
  <si>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</si>
  <si>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</si>
  <si>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</si>
  <si>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</si>
  <si>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</si>
  <si>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</si>
  <si>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</si>
  <si>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</si>
  <si>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</si>
  <si>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</si>
  <si>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</si>
  <si>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</si>
  <si>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</si>
  <si>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</si>
  <si>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</si>
  <si>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</si>
  <si>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</si>
  <si>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</si>
  <si>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</si>
  <si>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</si>
  <si>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</si>
  <si>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</si>
  <si>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</si>
  <si>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</si>
  <si>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</si>
  <si>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</si>
  <si>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</si>
  <si>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</si>
  <si>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</si>
  <si>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</si>
  <si>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</si>
  <si>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</si>
  <si>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</si>
  <si>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</si>
  <si>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</si>
  <si>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</si>
  <si>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</si>
  <si>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</si>
  <si>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</si>
  <si>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</si>
  <si>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</si>
  <si>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</si>
  <si>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</si>
  <si>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</si>
  <si>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</si>
  <si>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</si>
  <si>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</si>
  <si>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</si>
  <si>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</si>
  <si>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</si>
  <si>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</si>
  <si>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</si>
  <si>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</si>
  <si>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</si>
  <si>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</si>
  <si>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</si>
  <si>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</si>
  <si>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</si>
  <si>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</si>
  <si>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</si>
  <si>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</si>
  <si>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</si>
  <si>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</si>
  <si>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</si>
  <si>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</si>
  <si>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</si>
  <si>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</si>
  <si>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</si>
  <si>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</si>
  <si>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</si>
  <si>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</si>
  <si>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</si>
  <si>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</si>
  <si>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</si>
  <si>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</si>
  <si>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</si>
  <si>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</si>
  <si>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</si>
  <si>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</si>
  <si>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</si>
  <si>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</si>
  <si>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</si>
  <si>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</si>
  <si>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</si>
  <si>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</si>
  <si>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</si>
  <si>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</si>
  <si>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</si>
  <si>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</si>
  <si>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</si>
  <si>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</si>
  <si>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</si>
  <si>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</si>
  <si>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</si>
  <si>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</si>
  <si>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</si>
  <si>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</si>
  <si>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</si>
  <si>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</si>
  <si>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</si>
  <si>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</si>
  <si>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</si>
  <si>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</si>
  <si>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</si>
  <si>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</si>
  <si>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</si>
  <si>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</si>
  <si>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</si>
  <si>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</si>
  <si>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</si>
  <si>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</si>
  <si>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</si>
  <si>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</si>
  <si>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</si>
  <si>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</si>
  <si>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</si>
  <si>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</si>
  <si>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</si>
  <si>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</si>
  <si>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</si>
  <si>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</si>
  <si>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</si>
  <si>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</si>
  <si>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</si>
  <si>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</si>
  <si>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</si>
  <si>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</si>
  <si>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</si>
  <si>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</si>
  <si>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</si>
  <si>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</si>
  <si>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</si>
  <si>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</si>
  <si>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</si>
  <si>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</si>
  <si>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</si>
  <si>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</si>
  <si>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</si>
  <si>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</si>
  <si>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</si>
  <si>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</si>
  <si>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</si>
  <si>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</si>
  <si>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</si>
  <si>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</si>
  <si>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</si>
  <si>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</si>
  <si>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</si>
  <si>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</si>
  <si>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</si>
  <si>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</si>
  <si>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</si>
  <si>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</si>
  <si>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</si>
  <si>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</si>
  <si>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</si>
  <si>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</si>
  <si>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</si>
  <si>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</si>
  <si>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</si>
  <si>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</si>
  <si>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</si>
  <si>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</si>
  <si>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</si>
  <si>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</si>
  <si>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</si>
  <si>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</si>
  <si>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</si>
  <si>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</si>
  <si>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</si>
  <si>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</si>
  <si>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</si>
  <si>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</si>
  <si>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</si>
  <si>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</si>
  <si>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</si>
  <si>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</si>
  <si>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</si>
  <si>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</si>
  <si>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</si>
  <si>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</si>
  <si>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</si>
  <si>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</si>
  <si>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</si>
  <si>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</si>
  <si>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</si>
  <si>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</si>
  <si>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</si>
  <si>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</si>
  <si>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</si>
  <si>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</si>
  <si>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</si>
  <si>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</si>
  <si>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</si>
  <si>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</si>
  <si>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</si>
  <si>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</si>
  <si>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</si>
  <si>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</si>
  <si>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</si>
  <si>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</si>
  <si>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</si>
  <si>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</si>
  <si>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</si>
  <si>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</si>
  <si>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</si>
  <si>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</si>
  <si>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</si>
  <si>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</si>
  <si>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</si>
  <si>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</si>
  <si>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</si>
  <si>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</si>
  <si>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</si>
  <si>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</si>
  <si>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</si>
  <si>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</si>
  <si>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</si>
  <si>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</si>
  <si>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</si>
  <si>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</si>
  <si>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</si>
  <si>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</si>
  <si>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</si>
  <si>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</si>
  <si>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</si>
  <si>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</si>
  <si>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</si>
  <si>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</si>
  <si>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</si>
  <si>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</si>
  <si>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</si>
  <si>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</si>
  <si>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</si>
  <si>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</si>
  <si>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</si>
  <si>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</si>
  <si>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</si>
  <si>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</si>
  <si>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</si>
  <si>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</si>
  <si>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</si>
  <si>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</si>
  <si>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</si>
  <si>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</si>
  <si>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</si>
  <si>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</si>
  <si>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</si>
  <si>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</si>
  <si>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</si>
  <si>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</si>
  <si>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</si>
  <si>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</si>
  <si>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</si>
  <si>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</si>
  <si>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</si>
  <si>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</si>
  <si>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</si>
  <si>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</si>
  <si>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</si>
  <si>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</si>
  <si>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</si>
  <si>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</si>
  <si>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</si>
  <si>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</si>
  <si>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</si>
  <si>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</si>
  <si>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</si>
  <si>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</si>
  <si>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</si>
  <si>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</si>
  <si>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</si>
  <si>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</si>
  <si>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</si>
  <si>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</si>
  <si>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</si>
  <si>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</si>
  <si>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</si>
  <si>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</si>
  <si>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</si>
  <si>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</si>
  <si>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</si>
  <si>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</si>
  <si>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</si>
  <si>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</si>
  <si>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</si>
  <si>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</si>
  <si>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</si>
  <si>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</si>
  <si>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</si>
  <si>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</si>
  <si>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</si>
  <si>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</si>
  <si>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</si>
  <si>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</si>
  <si>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</si>
  <si>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</si>
  <si>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</si>
  <si>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</si>
  <si>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</si>
  <si>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</si>
  <si>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</si>
  <si>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</si>
  <si>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</si>
  <si>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</si>
  <si>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</si>
  <si>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</si>
  <si>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</si>
  <si>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</si>
  <si>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</si>
  <si>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</si>
  <si>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</si>
  <si>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</si>
  <si>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</si>
  <si>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</si>
  <si>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</si>
  <si>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</si>
  <si>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</si>
  <si>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</si>
  <si>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</si>
  <si>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</si>
  <si>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</si>
  <si>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</si>
  <si>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</si>
  <si>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</si>
  <si>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</si>
  <si>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</si>
  <si>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</si>
  <si>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</si>
  <si>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</si>
  <si>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</si>
  <si>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</si>
  <si>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</si>
  <si>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</si>
  <si>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</si>
  <si>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</si>
  <si>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</si>
  <si>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</si>
  <si>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</si>
  <si>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</si>
  <si>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</si>
  <si>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</si>
  <si>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</si>
  <si>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</si>
  <si>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</si>
  <si>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</si>
  <si>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</si>
  <si>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</si>
  <si>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</si>
  <si>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</si>
  <si>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</si>
  <si>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</si>
  <si>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</si>
  <si>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</si>
  <si>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</si>
  <si>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</si>
  <si>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</si>
  <si>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</si>
  <si>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</si>
  <si>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</si>
  <si>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</si>
  <si>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</si>
  <si>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</si>
  <si>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</si>
  <si>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</si>
  <si>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</si>
  <si>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</si>
  <si>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</si>
  <si>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</si>
  <si>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</si>
  <si>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</si>
  <si>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</si>
  <si>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</si>
  <si>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</si>
  <si>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</si>
  <si>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</si>
  <si>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</si>
  <si>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</si>
  <si>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</si>
  <si>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</si>
  <si>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</si>
  <si>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</si>
  <si>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</si>
  <si>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</si>
  <si>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</si>
  <si>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</si>
  <si>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</si>
  <si>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</si>
  <si>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</si>
  <si>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</si>
  <si>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</si>
  <si>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</si>
  <si>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</si>
  <si>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</si>
  <si>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</si>
  <si>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</si>
  <si>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</si>
  <si>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</si>
  <si>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</si>
  <si>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</si>
  <si>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</si>
  <si>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</si>
  <si>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</si>
  <si>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</si>
  <si>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</si>
  <si>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</si>
  <si>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</si>
  <si>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</si>
  <si>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</si>
  <si>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</si>
  <si>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</si>
  <si>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</si>
  <si>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</si>
  <si>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</si>
  <si>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</si>
  <si>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</si>
  <si>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</si>
  <si>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</si>
  <si>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</si>
  <si>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</si>
  <si>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</si>
  <si>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</si>
  <si>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</si>
  <si>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</si>
  <si>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</si>
  <si>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</si>
  <si>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</si>
  <si>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</si>
  <si>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</si>
  <si>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</si>
  <si>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</si>
  <si>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</si>
  <si>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</si>
  <si>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</si>
  <si>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</si>
  <si>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</si>
  <si>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</si>
  <si>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</si>
  <si>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</si>
  <si>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</si>
  <si>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</si>
  <si>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</si>
  <si>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</si>
  <si>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</si>
  <si>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</si>
  <si>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</si>
  <si>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</si>
  <si>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</si>
  <si>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</si>
  <si>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</si>
  <si>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</si>
  <si>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</si>
  <si>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</si>
  <si>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</si>
  <si>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</si>
  <si>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</si>
  <si>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</si>
  <si>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</si>
  <si>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</si>
  <si>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</si>
  <si>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</si>
  <si>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</si>
  <si>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</si>
  <si>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</si>
  <si>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</si>
  <si>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</si>
  <si>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</si>
  <si>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</si>
  <si>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</si>
  <si>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</si>
  <si>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</si>
  <si>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</si>
  <si>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</si>
  <si>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</si>
  <si>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</si>
  <si>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</si>
  <si>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</si>
  <si>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</si>
  <si>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</si>
  <si>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</si>
  <si>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</si>
  <si>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</si>
  <si>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</si>
  <si>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</si>
  <si>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</si>
  <si>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</si>
  <si>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</si>
  <si>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</si>
  <si>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</si>
  <si>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</si>
  <si>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</si>
  <si>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</si>
  <si>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</si>
  <si>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</si>
  <si>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</si>
  <si>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</si>
  <si>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</si>
  <si>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</si>
  <si>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</si>
  <si>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</si>
  <si>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</si>
  <si>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</si>
  <si>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</si>
  <si>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</si>
  <si>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</si>
  <si>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</si>
  <si>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</si>
  <si>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</si>
  <si>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</si>
  <si>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</si>
  <si>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</si>
  <si>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</si>
  <si>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</si>
  <si>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</si>
  <si>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</si>
  <si>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</si>
  <si>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</si>
  <si>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</si>
  <si>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</si>
  <si>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</si>
  <si>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</si>
  <si>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</si>
  <si>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</si>
  <si>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</si>
  <si>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</si>
  <si>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</si>
  <si>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</si>
  <si>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</si>
  <si>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</si>
  <si>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</si>
  <si>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</si>
  <si>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</si>
  <si>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</si>
  <si>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</si>
  <si>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</si>
  <si>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</si>
  <si>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</si>
  <si>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</si>
  <si>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</si>
  <si>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</si>
  <si>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</si>
  <si>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</si>
  <si>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</si>
  <si>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</si>
  <si>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</si>
  <si>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</si>
  <si>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</si>
  <si>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</si>
  <si>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</si>
  <si>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</si>
  <si>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</si>
  <si>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</si>
  <si>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</si>
  <si>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</si>
  <si>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</si>
  <si>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</si>
  <si>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</si>
  <si>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</si>
  <si>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</si>
  <si>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</si>
  <si>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</si>
  <si>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</si>
  <si>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</si>
  <si>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</si>
  <si>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</si>
  <si>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</si>
  <si>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</si>
  <si>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</si>
  <si>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</si>
  <si>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</si>
  <si>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</si>
  <si>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</si>
  <si>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</si>
  <si>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</si>
  <si>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</si>
  <si>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</si>
  <si>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</si>
  <si>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</si>
  <si>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</si>
  <si>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</si>
  <si>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</si>
  <si>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</si>
  <si>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</si>
  <si>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</si>
  <si>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</si>
  <si>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</si>
  <si>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</si>
  <si>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</si>
  <si>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</si>
  <si>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</si>
  <si>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</si>
  <si>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</si>
  <si>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</si>
  <si>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</si>
  <si>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</si>
  <si>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</si>
  <si>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</si>
  <si>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</si>
  <si>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</si>
  <si>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</si>
  <si>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</si>
  <si>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</si>
  <si>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</si>
  <si>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</si>
  <si>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</si>
  <si>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</si>
  <si>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</si>
  <si>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</si>
  <si>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</si>
  <si>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</si>
  <si>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</si>
  <si>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</si>
  <si>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</si>
  <si>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</si>
  <si>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</si>
  <si>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</si>
  <si>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</si>
  <si>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</si>
  <si>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</si>
  <si>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</si>
  <si>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</si>
  <si>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</si>
  <si>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</si>
  <si>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</si>
  <si>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</si>
  <si>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</si>
  <si>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</si>
  <si>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</si>
  <si>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</si>
  <si>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</si>
  <si>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</si>
  <si>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</si>
  <si>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</si>
  <si>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</si>
  <si>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</si>
  <si>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</si>
  <si>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</si>
  <si>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</si>
  <si>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</si>
  <si>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</si>
  <si>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</si>
  <si>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</si>
  <si>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</si>
  <si>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</si>
  <si>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</si>
  <si>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</si>
  <si>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</si>
  <si>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</si>
  <si>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</si>
  <si>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</si>
  <si>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</si>
  <si>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</si>
  <si>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</si>
  <si>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</si>
  <si>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</si>
  <si>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</si>
  <si>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</si>
  <si>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</si>
  <si>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</si>
  <si>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</si>
  <si>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</si>
  <si>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</si>
  <si>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</si>
  <si>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</si>
  <si>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</si>
  <si>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</si>
  <si>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</si>
  <si>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</si>
  <si>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</si>
  <si>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</si>
  <si>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</si>
  <si>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</si>
  <si>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</si>
  <si>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</si>
  <si>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</si>
  <si>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</si>
  <si>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</si>
  <si>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</si>
  <si>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</si>
  <si>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</si>
  <si>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</si>
  <si>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</si>
  <si>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</si>
  <si>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</si>
  <si>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</si>
  <si>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</si>
  <si>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</si>
  <si>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</si>
  <si>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</si>
  <si>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</si>
  <si>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</si>
  <si>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</si>
  <si>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</si>
  <si>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</si>
  <si>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</si>
  <si>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</si>
  <si>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</si>
  <si>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</si>
  <si>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</si>
  <si>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</si>
  <si>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</si>
  <si>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</si>
  <si>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</si>
  <si>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</si>
  <si>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</si>
  <si>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</si>
  <si>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</si>
  <si>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</si>
  <si>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</si>
  <si>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</si>
  <si>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</si>
  <si>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</si>
  <si>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</si>
  <si>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</si>
  <si>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</si>
  <si>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</si>
  <si>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</si>
  <si>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</si>
  <si>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</si>
  <si>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</si>
  <si>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</si>
  <si>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</si>
  <si>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</si>
  <si>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</si>
  <si>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</si>
  <si>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</si>
  <si>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</si>
  <si>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</si>
  <si>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</si>
  <si>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</si>
  <si>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</si>
  <si>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</si>
  <si>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</si>
  <si>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</si>
  <si>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</si>
  <si>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</si>
  <si>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</si>
  <si>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</si>
  <si>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</si>
  <si>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</si>
  <si>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</si>
  <si>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</si>
  <si>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</si>
  <si>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</si>
  <si>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</si>
  <si>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</si>
  <si>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</si>
  <si>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</si>
  <si>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</si>
  <si>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</si>
  <si>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</si>
  <si>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</si>
  <si>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</si>
  <si>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</si>
  <si>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</si>
  <si>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</si>
  <si>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</si>
  <si>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</si>
  <si>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</si>
  <si>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</si>
  <si>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</si>
  <si>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</si>
  <si>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</si>
  <si>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</si>
  <si>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</si>
  <si>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</si>
  <si>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</si>
  <si>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</si>
  <si>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</si>
  <si>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</si>
  <si>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</si>
  <si>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</si>
  <si>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</si>
  <si>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</si>
  <si>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</si>
  <si>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</si>
  <si>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</si>
  <si>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</si>
  <si>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</si>
  <si>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</si>
  <si>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</si>
  <si>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</si>
  <si>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</si>
  <si>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</si>
  <si>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</si>
  <si>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</si>
  <si>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</si>
  <si>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</si>
  <si>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</si>
  <si>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</si>
  <si>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</si>
  <si>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</si>
  <si>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</si>
  <si>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</si>
  <si>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</si>
  <si>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</si>
  <si>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</si>
  <si>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</si>
  <si>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</si>
  <si>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</si>
  <si>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</si>
  <si>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</si>
  <si>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</si>
  <si>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</si>
  <si>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</si>
  <si>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</si>
  <si>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</si>
  <si>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</si>
  <si>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</si>
  <si>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</si>
  <si>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</si>
  <si>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</si>
  <si>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</si>
  <si>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</si>
  <si>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</si>
  <si>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</si>
  <si>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</si>
  <si>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</si>
  <si>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</si>
  <si>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</si>
  <si>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</si>
  <si>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</si>
  <si>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</si>
  <si>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</si>
  <si>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</si>
  <si>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</si>
  <si>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</si>
  <si>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</si>
  <si>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</si>
  <si>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</si>
  <si>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</si>
  <si>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</si>
  <si>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</si>
  <si>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</si>
  <si>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</si>
  <si>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</si>
  <si>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</si>
  <si>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</si>
  <si>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</si>
  <si>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</si>
  <si>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</si>
  <si>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</si>
  <si>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</si>
  <si>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</si>
  <si>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</si>
  <si>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</si>
  <si>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</si>
  <si>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</si>
  <si>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</si>
  <si>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</si>
  <si>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</si>
  <si>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</si>
  <si>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</si>
  <si>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</si>
  <si>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</si>
  <si>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</si>
  <si>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</si>
  <si>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</si>
  <si>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</si>
  <si>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</si>
  <si>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</si>
  <si>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</si>
  <si>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</si>
  <si>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</si>
  <si>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</si>
  <si>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</si>
  <si>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</si>
  <si>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</si>
  <si>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</si>
  <si>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</si>
  <si>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</si>
  <si>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</si>
  <si>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</si>
  <si>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</si>
  <si>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</si>
  <si>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</si>
  <si>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</si>
  <si>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</si>
  <si>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</si>
  <si>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</si>
  <si>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</si>
  <si>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</si>
  <si>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</si>
  <si>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</si>
  <si>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</si>
  <si>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</si>
  <si>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</si>
  <si>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</si>
  <si>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</si>
  <si>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</si>
  <si>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</si>
  <si>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</si>
  <si>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</si>
  <si>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</si>
  <si>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</si>
  <si>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</si>
  <si>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</si>
  <si>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</si>
  <si>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</si>
  <si>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</si>
  <si>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</si>
  <si>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</si>
  <si>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</si>
  <si>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</si>
  <si>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</si>
  <si>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</si>
  <si>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</si>
  <si>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</si>
  <si>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</si>
  <si>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</si>
  <si>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</si>
  <si>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</si>
  <si>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</si>
  <si>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</si>
  <si>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</si>
  <si>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</si>
  <si>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</si>
  <si>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</si>
  <si>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</si>
  <si>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</si>
  <si>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</si>
  <si>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</si>
  <si>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</si>
  <si>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</si>
  <si>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</si>
  <si>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</si>
  <si>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</si>
  <si>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</si>
  <si>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</si>
  <si>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</si>
  <si>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</si>
  <si>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</si>
  <si>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</si>
  <si>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</si>
  <si>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</si>
  <si>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</si>
  <si>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</si>
  <si>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</si>
  <si>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</si>
  <si>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</si>
  <si>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</si>
  <si>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</si>
  <si>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</si>
  <si>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</si>
  <si>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</si>
  <si>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</si>
  <si>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</si>
  <si>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</si>
  <si>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</si>
  <si>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</si>
  <si>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</si>
  <si>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</si>
  <si>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</si>
  <si>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</si>
  <si>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</si>
  <si>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</si>
  <si>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</si>
  <si>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</si>
  <si>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</si>
  <si>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</si>
  <si>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</si>
  <si>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</si>
  <si>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</si>
  <si>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</si>
  <si>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</si>
  <si>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</si>
  <si>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</si>
  <si>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</si>
  <si>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</si>
  <si>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</si>
  <si>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</si>
  <si>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</si>
  <si>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</si>
  <si>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</si>
  <si>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</si>
  <si>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</si>
  <si>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</si>
  <si>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</si>
  <si>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</si>
  <si>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</si>
  <si>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</si>
  <si>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</si>
  <si>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</si>
  <si>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</si>
  <si>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</si>
  <si>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</si>
  <si>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</si>
  <si>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</si>
  <si>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</si>
  <si>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</si>
  <si>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</si>
  <si>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</si>
  <si>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</si>
  <si>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</si>
  <si>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</si>
  <si>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</si>
  <si>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</si>
  <si>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</si>
  <si>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</si>
  <si>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</si>
  <si>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</si>
  <si>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</si>
  <si>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</si>
  <si>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</si>
  <si>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</si>
  <si>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</si>
  <si>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</si>
  <si>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</si>
  <si>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</si>
  <si>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</si>
  <si>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</si>
  <si>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</si>
  <si>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</si>
  <si>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</si>
  <si>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</si>
  <si>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</si>
  <si>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</si>
  <si>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</si>
  <si>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</si>
  <si>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</si>
  <si>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</si>
  <si>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</si>
  <si>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</si>
  <si>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</si>
  <si>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</si>
  <si>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</si>
  <si>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</si>
  <si>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</si>
  <si>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</si>
  <si>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</si>
  <si>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</si>
  <si>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</si>
  <si>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</si>
  <si>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</si>
  <si>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</si>
  <si>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</si>
  <si>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</si>
  <si>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</si>
  <si>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</si>
  <si>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</si>
  <si>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</si>
  <si>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</si>
  <si>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</si>
  <si>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</si>
  <si>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</si>
  <si>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</si>
  <si>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</si>
  <si>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</si>
  <si>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</si>
  <si>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</si>
  <si>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</si>
  <si>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</si>
  <si>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</si>
  <si>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</si>
  <si>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</si>
  <si>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</si>
  <si>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</si>
  <si>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</si>
  <si>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</si>
  <si>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</si>
  <si>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</si>
  <si>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</si>
  <si>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</si>
  <si>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</si>
  <si>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</si>
  <si>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</si>
  <si>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</si>
  <si>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</si>
  <si>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</si>
  <si>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</si>
  <si>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</si>
  <si>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</si>
  <si>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</si>
  <si>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</si>
  <si>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</si>
  <si>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</si>
  <si>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</si>
  <si>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</si>
  <si>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</si>
  <si>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</si>
  <si>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</si>
  <si>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</si>
  <si>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</si>
  <si>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</si>
  <si>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</si>
  <si>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</si>
  <si>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</si>
  <si>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</si>
  <si>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</si>
  <si>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</si>
  <si>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</si>
  <si>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</si>
  <si>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</si>
  <si>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</si>
  <si>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</si>
  <si>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</si>
  <si>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</si>
  <si>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</si>
  <si>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</si>
  <si>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</si>
  <si>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</si>
  <si>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</si>
  <si>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</si>
  <si>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</si>
  <si>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</si>
  <si>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</si>
  <si>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</si>
  <si>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</si>
  <si>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</si>
  <si>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</si>
  <si>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</si>
  <si>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</si>
  <si>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</si>
  <si>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</si>
  <si>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</si>
  <si>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</si>
  <si>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</si>
  <si>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</si>
  <si>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</si>
  <si>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</si>
  <si>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</si>
  <si>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</si>
  <si>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</si>
  <si>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</si>
  <si>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</si>
  <si>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</si>
  <si>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</si>
  <si>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</si>
  <si>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</si>
  <si>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</si>
  <si>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</si>
  <si>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</si>
  <si>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</si>
  <si>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</si>
  <si>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</si>
  <si>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</si>
  <si>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</si>
  <si>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</si>
  <si>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</si>
  <si>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</si>
  <si>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</si>
  <si>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</si>
  <si>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</si>
  <si>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</si>
  <si>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</si>
  <si>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</si>
  <si>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</si>
  <si>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</si>
  <si>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</si>
  <si>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</si>
  <si>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</si>
  <si>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</si>
  <si>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</si>
  <si>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</si>
  <si>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</si>
  <si>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</si>
  <si>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</si>
  <si>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</si>
  <si>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</si>
  <si>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</si>
  <si>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</si>
  <si>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</si>
  <si>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</si>
  <si>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</si>
  <si>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</si>
  <si>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</si>
  <si>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</si>
  <si>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</si>
  <si>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</si>
  <si>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</si>
  <si>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</si>
  <si>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</si>
  <si>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</si>
  <si>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</si>
  <si>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</si>
  <si>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</si>
  <si>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</si>
  <si>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</si>
  <si>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</si>
  <si>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</si>
  <si>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</si>
  <si>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</si>
  <si>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</si>
  <si>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</si>
  <si>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</si>
  <si>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</si>
  <si>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</si>
  <si>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</si>
  <si>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</si>
  <si>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</si>
  <si>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</si>
  <si>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</si>
  <si>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</si>
  <si>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</si>
  <si>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</si>
  <si>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</si>
  <si>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</si>
  <si>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</si>
  <si>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</si>
  <si>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</si>
  <si>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</si>
  <si>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</si>
  <si>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</si>
  <si>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</si>
  <si>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</si>
  <si>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</si>
  <si>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</si>
  <si>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</si>
  <si>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</si>
  <si>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</si>
  <si>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</si>
  <si>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</si>
  <si>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</si>
  <si>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</si>
  <si>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</si>
  <si>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</si>
  <si>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</si>
  <si>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</si>
  <si>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</si>
  <si>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</si>
  <si>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</si>
  <si>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</si>
  <si>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</si>
  <si>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</si>
  <si>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</si>
  <si>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</si>
  <si>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</si>
  <si>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</si>
  <si>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</si>
  <si>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</si>
  <si>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</si>
  <si>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</si>
  <si>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</si>
  <si>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</si>
  <si>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</si>
  <si>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</si>
  <si>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</si>
  <si>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</si>
  <si>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</si>
  <si>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</si>
  <si>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</si>
  <si>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</si>
  <si>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</si>
  <si>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</si>
  <si>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</si>
  <si>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</si>
  <si>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</si>
  <si>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</si>
  <si>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</si>
  <si>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</si>
  <si>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</si>
  <si>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</si>
  <si>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</si>
  <si>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</si>
  <si>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</si>
  <si>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</si>
  <si>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</si>
  <si>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</si>
  <si>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</si>
  <si>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</si>
  <si>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</si>
  <si>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</si>
  <si>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</si>
  <si>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</si>
  <si>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</si>
  <si>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</si>
  <si>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</si>
  <si>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</si>
  <si>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</si>
  <si>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</si>
  <si>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</si>
  <si>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</si>
  <si>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</si>
  <si>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</si>
  <si>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</si>
  <si>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</si>
  <si>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</si>
  <si>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</si>
  <si>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</si>
  <si>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</si>
  <si>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</si>
  <si>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</si>
  <si>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</si>
  <si>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</si>
  <si>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</si>
  <si>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</si>
  <si>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</si>
  <si>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</si>
  <si>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</si>
  <si>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</si>
  <si>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</si>
  <si>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</si>
  <si>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</si>
  <si>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</si>
  <si>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</si>
  <si>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</si>
  <si>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</si>
  <si>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</si>
  <si>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</si>
  <si>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</si>
  <si>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</si>
  <si>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</si>
  <si>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</si>
  <si>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</si>
  <si>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</si>
  <si>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</si>
  <si>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</si>
  <si>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</si>
  <si>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</si>
  <si>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</si>
  <si>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</si>
  <si>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</si>
  <si>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</si>
  <si>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</si>
  <si>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</si>
  <si>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</si>
  <si>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</si>
  <si>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</si>
  <si>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</si>
  <si>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</si>
  <si>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</si>
  <si>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</si>
  <si>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</si>
  <si>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</si>
  <si>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</si>
  <si>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</si>
  <si>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</si>
  <si>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</si>
  <si>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</si>
  <si>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</si>
  <si>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</si>
  <si>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</si>
  <si>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</si>
  <si>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</si>
  <si>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</si>
  <si>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</si>
  <si>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</si>
  <si>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</si>
  <si>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</si>
  <si>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</si>
  <si>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</si>
  <si>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</si>
  <si>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</si>
  <si>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</si>
  <si>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</si>
  <si>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</si>
  <si>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</si>
  <si>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</si>
  <si>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</si>
  <si>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</si>
  <si>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</si>
  <si>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</si>
  <si>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</si>
  <si>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</si>
  <si>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</si>
  <si>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</si>
  <si>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</si>
  <si>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</si>
  <si>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</si>
  <si>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</si>
  <si>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</si>
  <si>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</si>
  <si>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</si>
  <si>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</si>
  <si>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</si>
  <si>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</si>
  <si>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</si>
  <si>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</si>
  <si>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</si>
  <si>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</si>
  <si>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</si>
  <si>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</si>
  <si>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</si>
  <si>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</si>
  <si>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</si>
  <si>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</si>
  <si>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</si>
  <si>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</si>
  <si>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</si>
  <si>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</si>
  <si>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</si>
  <si>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</si>
  <si>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</si>
  <si>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</si>
  <si>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</si>
  <si>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</si>
  <si>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</si>
  <si>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</si>
  <si>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</si>
  <si>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</si>
  <si>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</si>
  <si>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</si>
  <si>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</si>
  <si>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</si>
  <si>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</si>
  <si>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</si>
  <si>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</si>
  <si>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</si>
  <si>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</si>
  <si>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</si>
  <si>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</si>
  <si>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</si>
  <si>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</si>
  <si>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</si>
  <si>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</si>
  <si>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</si>
  <si>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</si>
  <si>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</si>
  <si>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</si>
  <si>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</si>
  <si>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</si>
  <si>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</si>
  <si>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</si>
  <si>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</si>
  <si>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</si>
  <si>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</si>
  <si>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</si>
  <si>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</si>
  <si>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</si>
  <si>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</si>
  <si>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</si>
  <si>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</si>
  <si>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</si>
  <si>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</si>
  <si>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</si>
  <si>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</si>
  <si>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</si>
  <si>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</si>
  <si>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</si>
  <si>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</si>
  <si>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</si>
  <si>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</si>
  <si>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</si>
  <si>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</si>
  <si>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</si>
  <si>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</si>
  <si>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</si>
  <si>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</si>
  <si>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</si>
  <si>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</si>
  <si>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</si>
  <si>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</si>
  <si>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</si>
  <si>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</si>
  <si>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</si>
  <si>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</si>
  <si>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</si>
  <si>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</si>
  <si>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</si>
  <si>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</si>
  <si>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</si>
  <si>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</si>
  <si>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</si>
  <si>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</si>
  <si>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</si>
  <si>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</si>
  <si>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</si>
  <si>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</si>
  <si>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</si>
  <si>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</si>
  <si>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</si>
  <si>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</si>
  <si>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</si>
  <si>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</si>
  <si>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</si>
  <si>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</si>
  <si>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</si>
  <si>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</si>
  <si>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</si>
  <si>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</si>
  <si>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</si>
  <si>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</si>
  <si>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</si>
  <si>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</si>
  <si>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</si>
  <si>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</si>
  <si>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</si>
  <si>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</si>
  <si>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</si>
  <si>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</si>
  <si>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</si>
  <si>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</si>
  <si>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</si>
  <si>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</si>
  <si>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</si>
  <si>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</si>
  <si>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</si>
  <si>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</si>
  <si>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</si>
  <si>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</si>
  <si>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</si>
  <si>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</si>
  <si>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</si>
  <si>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</si>
  <si>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</si>
  <si>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</si>
  <si>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</si>
  <si>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</si>
  <si>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</si>
  <si>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</si>
  <si>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</si>
  <si>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</si>
  <si>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</si>
  <si>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</si>
  <si>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</si>
  <si>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</si>
  <si>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</si>
  <si>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</si>
  <si>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</si>
  <si>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</si>
  <si>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</si>
  <si>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</si>
  <si>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</si>
  <si>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</si>
  <si>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</si>
  <si>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</si>
  <si>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</si>
  <si>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</si>
  <si>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</si>
  <si>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</si>
  <si>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</si>
  <si>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</si>
  <si>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</si>
  <si>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</si>
  <si>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</si>
  <si>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</si>
  <si>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</si>
  <si>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</si>
  <si>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</si>
  <si>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</si>
  <si>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</si>
  <si>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</si>
  <si>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</si>
  <si>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</si>
  <si>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</si>
  <si>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</si>
  <si>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</si>
  <si>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</si>
  <si>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</si>
  <si>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</si>
  <si>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</si>
  <si>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</si>
  <si>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</si>
  <si>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</si>
  <si>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</si>
  <si>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</si>
  <si>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</si>
  <si>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</si>
  <si>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</si>
  <si>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</si>
  <si>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</si>
  <si>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</si>
  <si>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</si>
  <si>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</si>
  <si>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</si>
  <si>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</si>
  <si>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</si>
  <si>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</si>
  <si>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</si>
  <si>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</si>
  <si>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</si>
  <si>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</si>
  <si>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</si>
  <si>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</si>
  <si>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</si>
  <si>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</si>
  <si>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</si>
  <si>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</si>
  <si>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</si>
  <si>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</si>
  <si>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</si>
  <si>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</si>
  <si>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</si>
  <si>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</si>
  <si>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</si>
  <si>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</si>
  <si>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</si>
  <si>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</si>
  <si>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</si>
  <si>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</si>
  <si>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</si>
  <si>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</si>
  <si>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</si>
  <si>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</si>
  <si>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</si>
  <si>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</si>
  <si>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</si>
  <si>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</si>
  <si>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</si>
  <si>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</si>
  <si>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</si>
  <si>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</si>
  <si>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</si>
  <si>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</si>
  <si>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</si>
  <si>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</si>
  <si>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</si>
  <si>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</si>
  <si>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</si>
  <si>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</si>
  <si>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</si>
  <si>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</si>
  <si>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</si>
  <si>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</si>
  <si>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</si>
  <si>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</si>
  <si>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</si>
  <si>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</si>
  <si>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</si>
  <si>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</si>
  <si>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</si>
  <si>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</si>
  <si>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</si>
  <si>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</si>
  <si>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</si>
  <si>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</si>
  <si>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</si>
  <si>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</si>
  <si>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</si>
  <si>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</si>
  <si>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</si>
  <si>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</si>
  <si>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</si>
  <si>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</si>
  <si>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</si>
  <si>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</si>
  <si>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</si>
  <si>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</si>
  <si>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</si>
  <si>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</si>
  <si>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</si>
  <si>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</si>
  <si>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</si>
  <si>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</si>
  <si>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</si>
  <si>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</si>
  <si>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</si>
  <si>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</si>
  <si>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</si>
  <si>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</si>
  <si>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</si>
  <si>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</si>
  <si>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</si>
  <si>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</si>
  <si>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</si>
  <si>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</si>
  <si>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</si>
  <si>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</si>
  <si>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</si>
  <si>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</si>
  <si>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</si>
  <si>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</si>
  <si>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</si>
  <si>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</si>
  <si>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</si>
  <si>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</si>
  <si>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</si>
  <si>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</si>
  <si>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</si>
  <si>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</si>
  <si>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</si>
  <si>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</si>
  <si>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</si>
  <si>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</si>
  <si>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</si>
  <si>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</si>
  <si>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</si>
  <si>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</si>
  <si>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</si>
  <si>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</si>
  <si>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</si>
  <si>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</si>
  <si>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</si>
  <si>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</si>
  <si>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</si>
  <si>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</si>
  <si>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</si>
  <si>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</si>
  <si>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</si>
  <si>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</si>
  <si>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</si>
  <si>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</si>
  <si>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</si>
  <si>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</si>
  <si>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</si>
  <si>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</si>
  <si>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</si>
  <si>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</si>
  <si>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</si>
  <si>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</si>
  <si>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</si>
  <si>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</si>
  <si>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</si>
  <si>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</si>
  <si>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</si>
  <si>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</si>
  <si>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</si>
  <si>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</si>
  <si>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</si>
  <si>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</si>
  <si>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</si>
  <si>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</si>
  <si>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</si>
  <si>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</si>
  <si>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</si>
  <si>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</si>
  <si>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</si>
  <si>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</si>
  <si>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</si>
  <si>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</si>
  <si>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</si>
  <si>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</si>
  <si>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</si>
  <si>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</si>
  <si>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</si>
  <si>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</si>
  <si>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</si>
  <si>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</si>
  <si>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</si>
  <si>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</si>
  <si>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</si>
  <si>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</si>
  <si>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</si>
  <si>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</si>
  <si>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</si>
  <si>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</si>
  <si>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</si>
  <si>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</si>
  <si>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</si>
  <si>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</si>
  <si>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</si>
  <si>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</si>
  <si>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</si>
  <si>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</si>
  <si>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</si>
  <si>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</si>
  <si>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</si>
  <si>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</si>
  <si>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</si>
  <si>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</si>
  <si>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</si>
  <si>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</si>
  <si>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</si>
  <si>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</si>
  <si>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</si>
  <si>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</si>
  <si>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</si>
  <si>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</si>
  <si>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</si>
  <si>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</si>
  <si>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</si>
  <si>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</si>
  <si>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</si>
  <si>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</si>
  <si>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</si>
  <si>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</si>
  <si>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</si>
  <si>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</si>
  <si>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</si>
  <si>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</si>
  <si>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</si>
  <si>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</si>
  <si>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</si>
  <si>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</si>
  <si>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</si>
  <si>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</si>
  <si>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</si>
  <si>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</si>
  <si>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</si>
  <si>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</si>
  <si>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</si>
  <si>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</si>
  <si>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</si>
  <si>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</si>
  <si>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</si>
  <si>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</si>
  <si>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</si>
  <si>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</si>
  <si>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</si>
  <si>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</si>
  <si>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</si>
  <si>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</si>
  <si>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</si>
  <si>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</si>
  <si>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</si>
  <si>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</si>
  <si>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</si>
  <si>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</si>
  <si>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</si>
  <si>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</si>
  <si>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</si>
  <si>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</si>
  <si>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</si>
  <si>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</si>
  <si>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</si>
  <si>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</si>
  <si>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</si>
  <si>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</si>
  <si>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</si>
  <si>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</si>
  <si>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</si>
  <si>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</si>
  <si>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</si>
  <si>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</si>
  <si>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</si>
  <si>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</si>
  <si>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</si>
  <si>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</si>
  <si>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</si>
  <si>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</si>
  <si>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</si>
  <si>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</si>
  <si>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</si>
  <si>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</si>
  <si>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</si>
  <si>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</si>
  <si>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</si>
  <si>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</si>
  <si>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</si>
  <si>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</si>
  <si>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</si>
  <si>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</si>
  <si>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</si>
  <si>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</si>
  <si>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</si>
  <si>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</si>
  <si>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</si>
  <si>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</si>
  <si>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</si>
  <si>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</si>
  <si>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</si>
  <si>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</si>
  <si>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</si>
  <si>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</si>
  <si>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</si>
  <si>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</si>
  <si>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</si>
  <si>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</si>
  <si>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</si>
  <si>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</si>
  <si>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</si>
  <si>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</si>
  <si>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</si>
  <si>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</si>
  <si>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</si>
  <si>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</si>
  <si>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</si>
  <si>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</si>
  <si>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</si>
  <si>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</si>
  <si>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</si>
  <si>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</si>
  <si>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</si>
  <si>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</si>
  <si>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</si>
  <si>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</si>
  <si>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</si>
  <si>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</si>
  <si>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</si>
  <si>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</si>
  <si>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</si>
  <si>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</si>
  <si>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</si>
  <si>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</si>
  <si>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</si>
  <si>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</si>
  <si>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</si>
  <si>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</si>
  <si>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</si>
  <si>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</si>
  <si>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</si>
  <si>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</si>
  <si>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</si>
  <si>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</si>
  <si>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</si>
  <si>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</si>
  <si>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</si>
  <si>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</si>
  <si>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</si>
  <si>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</si>
  <si>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</si>
  <si>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</si>
  <si>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</si>
  <si>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</si>
  <si>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</si>
  <si>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</si>
  <si>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</si>
  <si>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</si>
  <si>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</si>
  <si>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</si>
  <si>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</si>
  <si>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</si>
  <si>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</si>
  <si>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</si>
  <si>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</si>
  <si>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</si>
  <si>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</si>
  <si>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</si>
  <si>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</si>
  <si>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</si>
  <si>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</si>
  <si>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</si>
  <si>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</si>
  <si>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</si>
  <si>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</si>
  <si>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</si>
  <si>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</si>
  <si>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</si>
  <si>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</si>
  <si>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</si>
  <si>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</si>
  <si>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</si>
  <si>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</si>
  <si>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</si>
  <si>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</si>
  <si>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</si>
  <si>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</si>
  <si>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</si>
  <si>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</si>
  <si>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</si>
  <si>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</si>
  <si>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</si>
  <si>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</si>
  <si>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</si>
  <si>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</si>
  <si>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</si>
  <si>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</si>
  <si>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</si>
  <si>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</si>
  <si>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</si>
  <si>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</si>
  <si>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</si>
  <si>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</si>
  <si>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</si>
  <si>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</si>
  <si>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</si>
  <si>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</si>
  <si>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</si>
  <si>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</si>
  <si>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</si>
  <si>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</si>
  <si>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</si>
  <si>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</si>
  <si>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</si>
  <si>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</si>
  <si>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</si>
  <si>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</si>
  <si>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</si>
  <si>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</si>
  <si>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</si>
  <si>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</si>
  <si>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</si>
  <si>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</si>
  <si>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</si>
  <si>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</si>
  <si>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</si>
  <si>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</si>
  <si>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</si>
  <si>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</si>
  <si>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</si>
  <si>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</si>
  <si>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</si>
  <si>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</si>
  <si>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</si>
  <si>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</si>
  <si>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</si>
  <si>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</si>
  <si>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</si>
  <si>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</si>
  <si>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</si>
  <si>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</si>
  <si>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</si>
  <si>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</si>
  <si>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</si>
  <si>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</si>
  <si>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</si>
  <si>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</si>
  <si>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</si>
  <si>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</si>
  <si>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</si>
  <si>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</si>
  <si>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</si>
  <si>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</si>
  <si>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</si>
  <si>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</si>
  <si>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</si>
  <si>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</si>
  <si>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</si>
  <si>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</si>
  <si>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</si>
  <si>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</si>
  <si>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</si>
  <si>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</si>
  <si>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</si>
  <si>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</si>
  <si>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</si>
  <si>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</si>
  <si>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</si>
  <si>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</si>
  <si>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</si>
  <si>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</si>
  <si>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</si>
  <si>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</si>
  <si>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</si>
  <si>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</si>
  <si>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</si>
  <si>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</si>
  <si>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</si>
  <si>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</si>
  <si>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</si>
  <si>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</si>
  <si>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</si>
  <si>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</si>
  <si>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</si>
  <si>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</si>
  <si>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</si>
  <si>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</si>
  <si>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</si>
  <si>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</si>
  <si>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</si>
  <si>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</si>
  <si>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</si>
  <si>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</si>
  <si>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</si>
  <si>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</si>
  <si>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</si>
  <si>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</si>
  <si>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</si>
  <si>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</si>
  <si>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</si>
  <si>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</si>
  <si>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</si>
  <si>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</si>
  <si>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</si>
  <si>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</si>
  <si>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</si>
  <si>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</si>
  <si>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</si>
  <si>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</si>
  <si>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</si>
  <si>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</si>
  <si>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</si>
  <si>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</si>
  <si>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</si>
  <si>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</si>
  <si>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</si>
  <si>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</si>
  <si>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</si>
  <si>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</si>
  <si>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</si>
  <si>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</si>
  <si>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</si>
  <si>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</si>
  <si>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</si>
  <si>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</si>
  <si>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</si>
  <si>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</si>
  <si>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</si>
  <si>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</si>
  <si>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</si>
  <si>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</si>
  <si>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</si>
  <si>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</si>
  <si>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</si>
  <si>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</si>
  <si>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</si>
  <si>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</si>
  <si>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</si>
  <si>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</si>
  <si>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</si>
  <si>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</si>
  <si>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</si>
  <si>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</si>
  <si>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</si>
  <si>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</si>
  <si>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</si>
  <si>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</si>
  <si>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</si>
  <si>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</si>
  <si>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</si>
  <si>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</si>
  <si>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</si>
  <si>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</si>
  <si>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</si>
  <si>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</si>
  <si>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</si>
  <si>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</si>
  <si>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</si>
  <si>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</si>
  <si>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</si>
  <si>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</si>
  <si>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</si>
  <si>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</si>
  <si>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</si>
  <si>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</si>
  <si>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</si>
  <si>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</si>
  <si>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</si>
  <si>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</si>
  <si>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</si>
  <si>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</si>
  <si>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</si>
  <si>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</si>
  <si>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</si>
  <si>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</si>
  <si>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</si>
  <si>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</si>
  <si>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</si>
  <si>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</si>
  <si>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</si>
  <si>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</si>
  <si>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</si>
  <si>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</si>
  <si>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</si>
  <si>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</si>
  <si>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</si>
  <si>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</si>
  <si>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</si>
  <si>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</si>
  <si>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</si>
  <si>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</si>
  <si>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</si>
  <si>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</si>
  <si>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</si>
  <si>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</si>
  <si>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</si>
  <si>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</si>
  <si>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</si>
  <si>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</si>
  <si>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</si>
  <si>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</si>
  <si>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</si>
  <si>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</si>
  <si>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</si>
  <si>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</si>
  <si>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</si>
  <si>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</si>
  <si>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</si>
  <si>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</si>
  <si>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</si>
  <si>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</si>
  <si>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</si>
  <si>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</si>
  <si>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</si>
  <si>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</si>
  <si>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</si>
  <si>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</si>
  <si>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</si>
  <si>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</si>
  <si>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</si>
  <si>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</si>
  <si>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</si>
  <si>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</si>
  <si>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</si>
  <si>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</si>
  <si>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</si>
  <si>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</si>
  <si>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</si>
  <si>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</si>
  <si>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</si>
  <si>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</si>
  <si>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</si>
  <si>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</si>
  <si>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</si>
  <si>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</si>
  <si>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</si>
  <si>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</si>
  <si>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</si>
  <si>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</si>
  <si>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</si>
  <si>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</si>
  <si>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</si>
  <si>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</si>
  <si>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</si>
  <si>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</si>
  <si>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</si>
  <si>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</si>
  <si>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</si>
  <si>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</si>
  <si>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</si>
  <si>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</si>
  <si>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</si>
  <si>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</si>
  <si>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</si>
  <si>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</si>
  <si>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</si>
  <si>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</si>
  <si>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</si>
  <si>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</si>
  <si>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</si>
  <si>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</si>
  <si>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</si>
  <si>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</si>
  <si>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</si>
  <si>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</si>
  <si>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</si>
  <si>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</si>
  <si>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</si>
  <si>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</si>
  <si>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</si>
  <si>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</si>
  <si>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</si>
  <si>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</si>
  <si>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</si>
  <si>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</si>
  <si>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</si>
  <si>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</si>
  <si>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</si>
  <si>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</si>
  <si>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</si>
  <si>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</si>
  <si>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</si>
  <si>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</si>
  <si>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</si>
  <si>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</si>
  <si>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</si>
  <si>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</si>
  <si>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</si>
  <si>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</si>
  <si>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</si>
  <si>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</si>
  <si>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</si>
  <si>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</si>
  <si>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</si>
  <si>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</si>
  <si>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</si>
  <si>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</si>
  <si>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</si>
  <si>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</si>
  <si>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</si>
  <si>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</si>
  <si>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</si>
  <si>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</si>
  <si>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</si>
  <si>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</si>
  <si>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</si>
  <si>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</si>
  <si>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</si>
  <si>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</si>
  <si>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</si>
  <si>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</si>
  <si>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</si>
  <si>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</si>
  <si>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</si>
  <si>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</si>
  <si>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</si>
  <si>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</si>
  <si>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</si>
  <si>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</si>
  <si>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</si>
  <si>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</si>
  <si>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</si>
  <si>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</si>
  <si>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</si>
  <si>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</si>
  <si>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</si>
  <si>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</si>
  <si>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</si>
  <si>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</si>
  <si>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</si>
  <si>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</si>
  <si>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</si>
  <si>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</si>
  <si>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</si>
  <si>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</si>
  <si>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</si>
  <si>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</si>
  <si>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</si>
  <si>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</si>
  <si>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</si>
  <si>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</si>
  <si>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</si>
  <si>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</si>
  <si>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</si>
  <si>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</si>
  <si>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</si>
  <si>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</si>
  <si>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</si>
  <si>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</si>
  <si>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</si>
  <si>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</si>
  <si>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</si>
  <si>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</si>
  <si>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</si>
  <si>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</si>
  <si>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</si>
  <si>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</si>
  <si>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</si>
  <si>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</si>
  <si>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</si>
  <si>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</si>
  <si>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</si>
  <si>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</si>
  <si>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</si>
  <si>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</si>
  <si>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</si>
  <si>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</si>
  <si>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</si>
  <si>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</si>
  <si>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</si>
  <si>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</si>
  <si>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</si>
  <si>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</si>
  <si>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</si>
  <si>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</si>
  <si>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</si>
  <si>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</si>
  <si>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</si>
  <si>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</si>
  <si>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</si>
  <si>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</si>
  <si>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</si>
  <si>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</si>
  <si>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</si>
  <si>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</si>
  <si>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</si>
  <si>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</si>
  <si>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</si>
  <si>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</si>
  <si>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</si>
  <si>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</si>
  <si>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</si>
  <si>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</si>
  <si>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</si>
  <si>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</si>
  <si>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</si>
  <si>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</si>
  <si>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</si>
  <si>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</si>
  <si>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</si>
  <si>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</si>
  <si>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</si>
  <si>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</si>
  <si>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</si>
  <si>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</si>
  <si>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</si>
  <si>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</si>
  <si>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</si>
  <si>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</si>
  <si>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</si>
  <si>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</si>
  <si>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</si>
  <si>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</si>
  <si>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</si>
  <si>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</si>
  <si>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</si>
  <si>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</si>
  <si>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</si>
  <si>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</si>
  <si>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</si>
  <si>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</si>
  <si>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</si>
  <si>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</si>
  <si>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</si>
  <si>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</si>
  <si>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</si>
  <si>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</si>
  <si>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</si>
  <si>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</si>
  <si>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</si>
  <si>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</si>
  <si>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</si>
  <si>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</si>
  <si>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</si>
  <si>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</si>
  <si>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</si>
  <si>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</si>
  <si>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</si>
  <si>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</si>
  <si>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</si>
  <si>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</si>
  <si>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</si>
  <si>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</si>
  <si>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</si>
  <si>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</si>
  <si>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</si>
  <si>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</si>
  <si>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</si>
  <si>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</si>
  <si>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</si>
  <si>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</si>
  <si>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</si>
  <si>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</si>
  <si>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</si>
  <si>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</si>
  <si>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</si>
  <si>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</si>
  <si>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</si>
  <si>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</si>
  <si>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</si>
  <si>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</si>
  <si>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</si>
  <si>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</si>
  <si>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</si>
  <si>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</si>
  <si>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</si>
  <si>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</si>
  <si>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</si>
  <si>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</si>
  <si>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</si>
  <si>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</si>
  <si>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</si>
  <si>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</si>
  <si>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</si>
  <si>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</si>
  <si>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</si>
  <si>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</si>
  <si>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</si>
  <si>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</si>
  <si>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</si>
  <si>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</si>
  <si>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</si>
  <si>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</si>
  <si>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</si>
  <si>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</si>
  <si>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</si>
  <si>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</si>
  <si>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</si>
  <si>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</si>
  <si>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</si>
  <si>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</si>
  <si>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</si>
  <si>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</si>
  <si>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</si>
  <si>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</si>
  <si>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</si>
  <si>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</si>
  <si>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</si>
  <si>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</si>
  <si>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</si>
  <si>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</si>
  <si>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</si>
  <si>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</si>
  <si>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</si>
  <si>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</si>
  <si>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</si>
  <si>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</si>
  <si>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</si>
  <si>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</si>
  <si>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</si>
  <si>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</si>
  <si>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</si>
  <si>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</si>
  <si>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</si>
  <si>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</si>
  <si>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</si>
  <si>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</si>
  <si>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</si>
  <si>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</si>
  <si>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</si>
  <si>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</si>
  <si>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</si>
  <si>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</si>
  <si>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</si>
  <si>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</si>
  <si>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</si>
  <si>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</si>
  <si>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</si>
  <si>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</si>
  <si>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</si>
  <si>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</si>
  <si>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</si>
  <si>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</si>
  <si>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</si>
  <si>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</si>
  <si>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</si>
  <si>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</si>
  <si>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</si>
  <si>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</si>
  <si>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</si>
  <si>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</si>
  <si>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</si>
  <si>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</si>
  <si>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</si>
  <si>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</si>
  <si>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</si>
  <si>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</si>
  <si>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</si>
  <si>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</si>
  <si>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</si>
  <si>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</si>
  <si>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</si>
  <si>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</si>
  <si>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</si>
  <si>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</si>
  <si>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</si>
  <si>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</si>
  <si>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</si>
  <si>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</si>
  <si>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</si>
  <si>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</si>
  <si>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</si>
  <si>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</si>
  <si>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</si>
  <si>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</si>
  <si>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</si>
  <si>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</si>
  <si>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</si>
  <si>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</si>
  <si>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</si>
  <si>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</si>
  <si>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</si>
  <si>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</si>
  <si>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</si>
  <si>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</si>
  <si>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</si>
  <si>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</si>
  <si>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</si>
  <si>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</si>
  <si>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</si>
  <si>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</si>
  <si>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</si>
  <si>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</si>
  <si>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</si>
  <si>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</si>
  <si>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</si>
  <si>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</si>
  <si>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</si>
  <si>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</si>
  <si>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</si>
  <si>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</si>
  <si>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</si>
  <si>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</si>
  <si>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</si>
  <si>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</si>
  <si>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</si>
  <si>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</si>
  <si>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</si>
  <si>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</si>
  <si>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</si>
  <si>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</si>
  <si>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</si>
  <si>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</si>
  <si>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</si>
  <si>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</si>
  <si>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</si>
  <si>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</si>
  <si>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</si>
  <si>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</si>
  <si>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</si>
  <si>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</si>
  <si>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</si>
  <si>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</si>
  <si>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</si>
  <si>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</si>
  <si>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</si>
  <si>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</si>
  <si>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</si>
  <si>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</si>
  <si>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</si>
  <si>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</si>
  <si>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</si>
  <si>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</si>
  <si>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</si>
  <si>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</si>
  <si>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</si>
  <si>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</si>
  <si>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</si>
  <si>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</si>
  <si>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</si>
  <si>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</si>
  <si>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</si>
  <si>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</si>
  <si>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</si>
  <si>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</si>
  <si>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</si>
  <si>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</si>
  <si>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</si>
  <si>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</si>
  <si>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</si>
  <si>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</si>
  <si>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</si>
  <si>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</si>
  <si>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</si>
  <si>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</si>
  <si>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</si>
  <si>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</si>
  <si>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</si>
  <si>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</si>
  <si>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</si>
  <si>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</si>
  <si>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</si>
  <si>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</si>
  <si>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</si>
  <si>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</si>
  <si>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</si>
  <si>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</si>
  <si>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</si>
  <si>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</si>
  <si>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</si>
  <si>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</si>
  <si>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</si>
  <si>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</si>
  <si>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</si>
  <si>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</si>
  <si>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</si>
  <si>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</si>
  <si>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</si>
  <si>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</si>
  <si>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</si>
  <si>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</si>
  <si>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</si>
  <si>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</si>
  <si>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</si>
  <si>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</si>
  <si>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</si>
  <si>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</si>
  <si>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</si>
  <si>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</si>
  <si>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</si>
  <si>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</si>
  <si>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</si>
  <si>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</si>
  <si>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</si>
  <si>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</si>
  <si>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</si>
  <si>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</si>
  <si>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</si>
  <si>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</si>
  <si>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</si>
  <si>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</si>
  <si>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</si>
  <si>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</si>
  <si>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</si>
  <si>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</si>
  <si>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</si>
  <si>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</si>
  <si>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</si>
  <si>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</si>
  <si>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</si>
  <si>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</si>
  <si>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</si>
  <si>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</si>
  <si>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</si>
  <si>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</si>
  <si>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</si>
  <si>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</si>
  <si>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</si>
  <si>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</si>
  <si>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</si>
  <si>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</si>
  <si>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</si>
  <si>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</si>
  <si>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</si>
  <si>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</si>
  <si>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</si>
  <si>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</si>
  <si>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</si>
  <si>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</si>
  <si>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</si>
  <si>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</si>
  <si>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</si>
  <si>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</si>
  <si>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</si>
  <si>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</si>
  <si>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</si>
  <si>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</si>
  <si>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</si>
  <si>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</si>
  <si>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</si>
  <si>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</si>
  <si>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</si>
  <si>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</si>
  <si>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</si>
  <si>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</si>
  <si>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</si>
  <si>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</si>
  <si>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</si>
  <si>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</si>
  <si>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</si>
  <si>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</si>
  <si>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</si>
  <si>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</si>
  <si>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</si>
  <si>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</si>
  <si>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</si>
  <si>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</si>
  <si>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</si>
  <si>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</si>
  <si>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</si>
  <si>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</si>
  <si>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</si>
  <si>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</si>
  <si>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</si>
  <si>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</si>
  <si>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</si>
  <si>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</si>
  <si>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</si>
  <si>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</si>
  <si>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</si>
  <si>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</si>
  <si>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</si>
  <si>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</si>
  <si>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</si>
  <si>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</si>
  <si>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</si>
  <si>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</si>
  <si>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</si>
  <si>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</si>
  <si>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</si>
  <si>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</si>
  <si>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</si>
  <si>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</si>
  <si>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</si>
  <si>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</si>
  <si>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</si>
  <si>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</si>
  <si>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</si>
  <si>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</si>
  <si>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</si>
  <si>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</si>
  <si>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</si>
  <si>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</si>
  <si>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</si>
  <si>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</si>
  <si>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</si>
  <si>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</si>
  <si>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</si>
  <si>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</si>
  <si>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</si>
  <si>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</si>
  <si>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</si>
  <si>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</si>
  <si>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</si>
  <si>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</si>
  <si>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</si>
  <si>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</si>
  <si>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</si>
  <si>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</si>
  <si>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</si>
  <si>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</si>
  <si>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</si>
  <si>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</si>
  <si>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</si>
  <si>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</si>
  <si>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</si>
  <si>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</si>
  <si>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</si>
  <si>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</si>
  <si>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</si>
  <si>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</si>
  <si>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</si>
  <si>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</si>
  <si>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</si>
  <si>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</si>
  <si>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</si>
  <si>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</si>
  <si>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</si>
  <si>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</si>
  <si>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</si>
  <si>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</si>
  <si>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</si>
  <si>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</si>
  <si>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</si>
  <si>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</si>
  <si>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</si>
  <si>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</si>
  <si>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</si>
  <si>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</si>
  <si>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</si>
  <si>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</si>
  <si>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</si>
  <si>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</si>
  <si>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</si>
  <si>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</si>
  <si>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</si>
  <si>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</si>
  <si>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</si>
  <si>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</si>
  <si>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</si>
  <si>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</si>
  <si>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</si>
  <si>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</si>
  <si>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</si>
  <si>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</si>
  <si>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</si>
  <si>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</si>
  <si>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</si>
  <si>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</si>
  <si>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</si>
  <si>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</si>
  <si>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</si>
  <si>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</si>
  <si>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</si>
  <si>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</si>
  <si>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</si>
  <si>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</si>
  <si>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</si>
  <si>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</si>
  <si>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</si>
  <si>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</si>
  <si>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</si>
  <si>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</si>
  <si>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</si>
  <si>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</si>
  <si>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</si>
  <si>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</si>
  <si>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</si>
  <si>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</si>
  <si>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</si>
  <si>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</si>
  <si>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</si>
  <si>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</si>
  <si>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</si>
  <si>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</si>
  <si>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</si>
  <si>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</si>
  <si>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</si>
  <si>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</si>
  <si>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</si>
  <si>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</si>
  <si>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</si>
  <si>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</si>
  <si>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</si>
  <si>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</si>
  <si>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</si>
  <si>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</si>
  <si>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</si>
  <si>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</si>
  <si>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</si>
  <si>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</si>
  <si>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</si>
  <si>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</si>
  <si>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</si>
  <si>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</si>
  <si>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</si>
  <si>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</si>
  <si>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</si>
  <si>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</si>
  <si>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</si>
  <si>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</si>
  <si>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</si>
  <si>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</si>
  <si>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</si>
  <si>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</si>
  <si>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</si>
  <si>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</si>
  <si>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</si>
  <si>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</si>
  <si>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</si>
  <si>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</si>
  <si>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</si>
  <si>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</si>
  <si>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</si>
  <si>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</si>
  <si>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</si>
  <si>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</si>
  <si>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</si>
  <si>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</si>
  <si>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</si>
  <si>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</si>
  <si>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</si>
  <si>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</si>
  <si>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</si>
  <si>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</si>
  <si>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</si>
  <si>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</si>
  <si>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</si>
  <si>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</si>
  <si>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</si>
  <si>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</si>
  <si>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</si>
  <si>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</si>
  <si>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</si>
  <si>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</si>
  <si>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</si>
  <si>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</si>
  <si>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</si>
  <si>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</si>
  <si>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</si>
  <si>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</si>
  <si>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</si>
  <si>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</si>
  <si>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</si>
  <si>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</si>
  <si>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</si>
  <si>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</si>
  <si>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</si>
  <si>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</si>
  <si>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</si>
  <si>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</si>
  <si>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</si>
  <si>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</si>
  <si>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</si>
  <si>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</si>
  <si>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</si>
  <si>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</si>
  <si>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</si>
  <si>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</si>
  <si>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</si>
  <si>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</si>
  <si>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</si>
  <si>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</si>
  <si>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</si>
  <si>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</si>
  <si>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</si>
  <si>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</si>
  <si>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</si>
  <si>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</si>
  <si>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</si>
  <si>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</si>
  <si>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</si>
  <si>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</si>
  <si>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</si>
  <si>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</si>
  <si>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</si>
  <si>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</si>
  <si>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</si>
  <si>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</si>
  <si>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</si>
  <si>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</si>
  <si>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</si>
  <si>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</si>
  <si>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</si>
  <si>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</si>
  <si>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</si>
  <si>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</si>
  <si>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</si>
  <si>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</si>
  <si>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</si>
  <si>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</si>
  <si>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</si>
  <si>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</si>
  <si>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</si>
  <si>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</si>
  <si>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</si>
  <si>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</si>
  <si>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</si>
  <si>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</si>
  <si>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</si>
  <si>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</si>
  <si>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</si>
  <si>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</si>
  <si>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</si>
  <si>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</si>
  <si>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</si>
  <si>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</si>
  <si>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</si>
  <si>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</si>
  <si>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</si>
  <si>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</si>
  <si>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</si>
  <si>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</si>
  <si>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</si>
  <si>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</si>
  <si>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</si>
  <si>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</si>
  <si>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</si>
  <si>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</si>
  <si>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</si>
  <si>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</si>
  <si>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</si>
  <si>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</si>
  <si>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</si>
  <si>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</si>
  <si>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</si>
  <si>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</si>
  <si>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</si>
  <si>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</si>
  <si>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</si>
  <si>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</si>
  <si>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</si>
  <si>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</si>
  <si>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</si>
  <si>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</si>
  <si>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</si>
  <si>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</si>
  <si>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</si>
  <si>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</si>
  <si>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</si>
  <si>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</si>
  <si>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</si>
  <si>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</si>
  <si>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</si>
  <si>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</si>
  <si>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</si>
  <si>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</si>
  <si>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</si>
  <si>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</si>
  <si>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</si>
  <si>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</si>
  <si>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</si>
  <si>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</si>
  <si>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</si>
  <si>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</si>
  <si>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</si>
  <si>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</si>
  <si>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</si>
  <si>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</si>
  <si>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</si>
  <si>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</si>
  <si>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</si>
  <si>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</si>
  <si>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</si>
  <si>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</si>
  <si>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</si>
  <si>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</si>
  <si>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</si>
  <si>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</si>
  <si>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</si>
  <si>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</si>
  <si>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</si>
  <si>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</si>
  <si>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</si>
  <si>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</si>
  <si>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</si>
  <si>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</si>
  <si>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</si>
  <si>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</si>
  <si>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</si>
  <si>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</si>
  <si>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</si>
  <si>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</si>
  <si>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</si>
  <si>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</si>
  <si>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</si>
  <si>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</si>
  <si>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</si>
  <si>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</si>
  <si>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</si>
  <si>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</si>
  <si>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</si>
  <si>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</si>
  <si>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</si>
  <si>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</si>
  <si>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</si>
  <si>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</si>
  <si>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</si>
  <si>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</si>
  <si>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</si>
  <si>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</si>
  <si>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</si>
  <si>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</si>
  <si>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</si>
  <si>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</si>
  <si>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</si>
  <si>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</si>
  <si>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</si>
  <si>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</si>
  <si>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</si>
  <si>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</si>
  <si>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</si>
  <si>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</si>
  <si>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</si>
  <si>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</si>
  <si>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</si>
  <si>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</si>
  <si>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</si>
  <si>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</si>
  <si>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</si>
  <si>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</si>
  <si>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</si>
  <si>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</si>
  <si>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</si>
  <si>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</si>
  <si>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</si>
  <si>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</si>
  <si>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</si>
  <si>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</si>
  <si>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</si>
  <si>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</si>
  <si>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</si>
  <si>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</si>
  <si>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</si>
  <si>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</si>
  <si>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</si>
  <si>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</si>
  <si>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</si>
  <si>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</si>
  <si>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</si>
  <si>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</si>
  <si>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</si>
  <si>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</si>
  <si>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</si>
  <si>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</si>
  <si>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</si>
  <si>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</si>
  <si>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</si>
  <si>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</si>
  <si>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</si>
  <si>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</si>
  <si>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</si>
  <si>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</si>
  <si>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</si>
  <si>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</si>
  <si>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</si>
  <si>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</si>
  <si>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</si>
  <si>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</si>
  <si>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</si>
  <si>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</si>
  <si>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</si>
  <si>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</si>
  <si>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</si>
  <si>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</si>
  <si>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</si>
  <si>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</si>
  <si>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</si>
  <si>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</si>
  <si>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</si>
  <si>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</si>
  <si>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</si>
  <si>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</si>
  <si>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</si>
  <si>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</si>
  <si>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</si>
  <si>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</si>
  <si>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</si>
  <si>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</si>
  <si>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</si>
  <si>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</si>
  <si>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</si>
  <si>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</si>
  <si>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</si>
  <si>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</si>
  <si>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</si>
  <si>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</si>
  <si>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</si>
  <si>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</si>
  <si>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</si>
  <si>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</si>
  <si>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</si>
  <si>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</si>
  <si>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</si>
  <si>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</si>
  <si>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</si>
  <si>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</si>
  <si>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</si>
  <si>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</si>
  <si>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</si>
  <si>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</si>
  <si>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</si>
  <si>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</si>
  <si>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</si>
  <si>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</si>
  <si>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</si>
  <si>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</si>
  <si>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</si>
  <si>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</si>
  <si>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</si>
  <si>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</si>
  <si>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</si>
  <si>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</si>
  <si>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</si>
  <si>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</si>
  <si>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</si>
  <si>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</si>
  <si>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</si>
  <si>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</si>
  <si>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</si>
  <si>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</si>
  <si>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</si>
  <si>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</si>
  <si>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</si>
  <si>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</si>
  <si>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</si>
  <si>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</si>
  <si>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</si>
  <si>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</si>
  <si>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</si>
  <si>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</si>
  <si>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</si>
  <si>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</si>
  <si>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</si>
  <si>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</si>
  <si>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</si>
  <si>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</si>
  <si>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</si>
  <si>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</si>
  <si>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</si>
  <si>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</si>
  <si>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</si>
  <si>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</si>
  <si>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</si>
  <si>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</si>
  <si>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</si>
  <si>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</si>
  <si>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</si>
  <si>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</si>
  <si>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</si>
  <si>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</si>
  <si>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</si>
  <si>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</si>
  <si>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</si>
  <si>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</si>
  <si>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</si>
  <si>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</si>
  <si>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</si>
  <si>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</si>
  <si>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</si>
  <si>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</si>
  <si>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</si>
  <si>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</si>
  <si>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</si>
  <si>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</si>
  <si>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</si>
  <si>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</si>
  <si>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</si>
  <si>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</si>
  <si>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</si>
  <si>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</si>
  <si>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</si>
  <si>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</si>
  <si>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</si>
  <si>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</si>
  <si>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</si>
  <si>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</si>
  <si>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</si>
  <si>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</si>
  <si>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</si>
  <si>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</si>
  <si>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</si>
  <si>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</si>
  <si>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</si>
  <si>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</si>
  <si>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</si>
  <si>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</si>
  <si>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</si>
  <si>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</si>
  <si>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</si>
  <si>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</si>
  <si>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</si>
  <si>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</si>
  <si>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</si>
  <si>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</si>
  <si>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</si>
  <si>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</si>
  <si>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</si>
  <si>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</si>
  <si>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</si>
  <si>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</si>
  <si>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</si>
  <si>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</si>
  <si>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</si>
  <si>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</si>
  <si>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</si>
  <si>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</si>
  <si>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</si>
  <si>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</si>
  <si>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</si>
  <si>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</si>
  <si>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</si>
  <si>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</si>
  <si>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</si>
  <si>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</si>
  <si>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</si>
  <si>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</si>
  <si>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</si>
  <si>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</si>
  <si>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</si>
  <si>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</si>
  <si>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</si>
  <si>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</si>
  <si>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</si>
  <si>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</si>
  <si>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</si>
  <si>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</si>
  <si>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</si>
  <si>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</si>
  <si>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</si>
  <si>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</si>
  <si>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</si>
  <si>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</si>
  <si>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</si>
  <si>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</si>
  <si>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</si>
  <si>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</si>
  <si>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</si>
  <si>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</si>
  <si>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</si>
  <si>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</si>
  <si>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</si>
  <si>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</si>
  <si>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</si>
  <si>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</si>
  <si>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</si>
  <si>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</si>
  <si>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</si>
  <si>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</si>
  <si>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</si>
  <si>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</si>
  <si>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</si>
  <si>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</si>
  <si>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</si>
  <si>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</si>
  <si>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</si>
  <si>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</si>
  <si>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</si>
  <si>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</si>
  <si>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</si>
  <si>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</si>
  <si>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</si>
  <si>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</si>
  <si>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</si>
  <si>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</si>
  <si>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</si>
  <si>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</si>
  <si>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</si>
  <si>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</si>
  <si>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</si>
  <si>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</si>
  <si>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</si>
  <si>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</si>
  <si>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</si>
  <si>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</si>
  <si>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</si>
  <si>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</si>
  <si>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</si>
  <si>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</si>
  <si>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</si>
  <si>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</si>
  <si>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</si>
  <si>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</si>
  <si>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</si>
  <si>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</si>
  <si>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</si>
  <si>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</si>
  <si>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</si>
  <si>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</si>
  <si>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</si>
  <si>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</si>
  <si>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</si>
  <si>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</si>
  <si>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</si>
  <si>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</si>
  <si>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</si>
  <si>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</si>
  <si>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</si>
  <si>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</si>
  <si>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</si>
  <si>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</si>
  <si>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</si>
  <si>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</si>
  <si>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</si>
  <si>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</si>
  <si>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</si>
  <si>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</si>
  <si>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</si>
  <si>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</si>
  <si>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</si>
  <si>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</si>
  <si>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</si>
  <si>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</si>
  <si>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</si>
  <si>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</si>
  <si>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</si>
  <si>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</si>
  <si>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</si>
  <si>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</si>
  <si>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</si>
  <si>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</si>
  <si>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</si>
  <si>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</si>
  <si>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</si>
  <si>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</si>
  <si>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</si>
  <si>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</si>
  <si>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</si>
  <si>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</si>
  <si>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</si>
  <si>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</si>
  <si>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</si>
  <si>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</si>
  <si>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</si>
  <si>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</si>
  <si>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</si>
  <si>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</si>
  <si>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</si>
  <si>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</si>
  <si>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</si>
  <si>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</si>
  <si>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</si>
  <si>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</si>
  <si>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</si>
  <si>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</si>
  <si>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</si>
  <si>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</si>
  <si>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</si>
  <si>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</si>
  <si>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</si>
  <si>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</si>
  <si>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</si>
  <si>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</si>
  <si>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</si>
  <si>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</si>
  <si>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</si>
  <si>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</si>
  <si>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</si>
  <si>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</si>
  <si>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</si>
  <si>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</si>
  <si>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</si>
  <si>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</si>
  <si>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</si>
  <si>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</si>
  <si>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</si>
  <si>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</si>
  <si>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</si>
  <si>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</si>
  <si>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</si>
  <si>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</si>
  <si>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</si>
  <si>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</si>
  <si>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</si>
  <si>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</si>
  <si>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</si>
  <si>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</si>
  <si>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</si>
  <si>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</si>
  <si>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</si>
  <si>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</si>
  <si>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</si>
  <si>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</si>
  <si>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</si>
  <si>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</si>
  <si>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</si>
  <si>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</si>
  <si>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</si>
  <si>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</si>
  <si>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</si>
  <si>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</si>
  <si>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</si>
  <si>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</si>
  <si>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</si>
  <si>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</si>
  <si>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</si>
  <si>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</si>
  <si>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</si>
  <si>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</si>
  <si>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</si>
  <si>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</si>
  <si>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</si>
  <si>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</si>
  <si>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</si>
  <si>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</si>
  <si>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</si>
  <si>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</si>
  <si>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</si>
  <si>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</si>
  <si>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</si>
  <si>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</si>
  <si>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</si>
  <si>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</si>
  <si>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</si>
  <si>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</si>
  <si>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</si>
  <si>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</si>
  <si>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</si>
  <si>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</si>
  <si>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</si>
  <si>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</si>
  <si>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</si>
  <si>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</si>
  <si>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</si>
  <si>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</si>
  <si>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</si>
  <si>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</si>
  <si>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</si>
  <si>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</si>
  <si>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</si>
  <si>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</si>
  <si>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</si>
  <si>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</si>
  <si>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</si>
  <si>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</si>
  <si>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</si>
  <si>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</si>
  <si>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</si>
  <si>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</si>
  <si>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</si>
  <si>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</si>
  <si>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</si>
  <si>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</si>
  <si>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</si>
  <si>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</si>
  <si>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</si>
  <si>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</si>
  <si>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</si>
  <si>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</si>
  <si>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</si>
  <si>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</si>
  <si>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</si>
  <si>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</si>
  <si>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</si>
  <si>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</si>
  <si>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</si>
  <si>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</si>
  <si>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</si>
  <si>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</si>
  <si>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</si>
  <si>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</si>
  <si>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</si>
  <si>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</si>
  <si>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</si>
  <si>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</si>
  <si>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</si>
  <si>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</si>
  <si>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</si>
  <si>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</si>
  <si>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</si>
  <si>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</si>
  <si>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</si>
  <si>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</si>
  <si>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</si>
  <si>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</si>
  <si>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</si>
  <si>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</si>
  <si>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</si>
  <si>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</si>
  <si>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</si>
  <si>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</si>
  <si>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</si>
  <si>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</si>
  <si>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</si>
  <si>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</si>
  <si>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</si>
  <si>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</si>
  <si>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</si>
  <si>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</si>
  <si>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</si>
  <si>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</si>
  <si>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</si>
  <si>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</si>
  <si>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</si>
  <si>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</si>
  <si>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</si>
  <si>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</si>
  <si>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</si>
  <si>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</si>
  <si>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</si>
  <si>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</si>
  <si>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</si>
  <si>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</si>
  <si>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</si>
  <si>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</si>
  <si>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</si>
  <si>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</si>
  <si>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</si>
  <si>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</si>
  <si>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</si>
  <si>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</si>
  <si>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</si>
  <si>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</si>
  <si>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</si>
  <si>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</si>
  <si>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</si>
  <si>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</si>
  <si>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</si>
  <si>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</si>
  <si>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</si>
  <si>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</si>
  <si>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</si>
  <si>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</si>
  <si>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</si>
  <si>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</si>
  <si>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</si>
  <si>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</si>
  <si>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</si>
  <si>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</si>
  <si>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</si>
  <si>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</si>
  <si>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</si>
  <si>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</si>
  <si>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</si>
  <si>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</si>
  <si>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</si>
  <si>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</si>
  <si>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</si>
  <si>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</si>
  <si>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</si>
  <si>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</si>
  <si>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</si>
  <si>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</si>
  <si>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</si>
  <si>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</si>
  <si>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</si>
  <si>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</si>
  <si>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</si>
  <si>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</si>
  <si>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</si>
  <si>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</si>
  <si>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</si>
  <si>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</si>
  <si>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</si>
  <si>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</si>
  <si>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</si>
  <si>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</si>
  <si>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</si>
  <si>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</si>
  <si>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</si>
  <si>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</si>
  <si>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</si>
  <si>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</si>
  <si>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</si>
  <si>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</si>
  <si>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</si>
  <si>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</si>
  <si>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</si>
  <si>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</si>
  <si>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</si>
  <si>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</si>
  <si>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</si>
  <si>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</si>
  <si>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</si>
  <si>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</si>
  <si>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</si>
  <si>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</si>
  <si>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</si>
  <si>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</si>
  <si>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</si>
  <si>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</si>
  <si>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</si>
  <si>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</si>
  <si>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</si>
  <si>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</si>
  <si>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</si>
  <si>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</si>
  <si>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</si>
  <si>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</si>
  <si>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</si>
  <si>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</si>
  <si>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</si>
  <si>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</si>
  <si>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</si>
  <si>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</si>
  <si>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</si>
  <si>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</si>
  <si>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</si>
  <si>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</si>
  <si>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</si>
  <si>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</si>
  <si>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</si>
  <si>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</si>
  <si>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</si>
  <si>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</si>
  <si>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</si>
  <si>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</si>
  <si>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</si>
  <si>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</si>
  <si>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</si>
  <si>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</si>
  <si>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</si>
  <si>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</si>
  <si>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</si>
  <si>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</si>
  <si>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</si>
  <si>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</si>
  <si>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</si>
  <si>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</si>
  <si>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</si>
  <si>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</si>
  <si>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</si>
  <si>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</si>
  <si>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</si>
  <si>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</si>
  <si>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</si>
  <si>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</si>
  <si>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</si>
  <si>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</si>
  <si>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</si>
  <si>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</si>
  <si>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</si>
  <si>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</si>
  <si>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</si>
  <si>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</si>
  <si>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</si>
  <si>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</si>
  <si>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</si>
  <si>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</si>
  <si>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</si>
  <si>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</si>
  <si>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</si>
  <si>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</si>
  <si>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</si>
  <si>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</si>
  <si>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</si>
  <si>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</si>
  <si>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</si>
  <si>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</si>
  <si>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</si>
  <si>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</si>
  <si>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</si>
  <si>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</si>
  <si>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</si>
  <si>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</si>
  <si>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</si>
  <si>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</si>
  <si>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</si>
  <si>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</si>
  <si>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</si>
  <si>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</si>
  <si>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</si>
  <si>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</si>
  <si>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</si>
  <si>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</si>
  <si>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</si>
  <si>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</si>
  <si>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</si>
  <si>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</si>
  <si>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</si>
  <si>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</si>
  <si>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</si>
  <si>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</si>
  <si>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</si>
  <si>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</si>
  <si>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</si>
  <si>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</si>
  <si>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</si>
  <si>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</si>
  <si>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</si>
  <si>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</si>
  <si>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</si>
  <si>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</si>
  <si>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</si>
  <si>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</si>
  <si>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</si>
  <si>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</si>
  <si>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</si>
  <si>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</si>
  <si>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</si>
  <si>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</si>
  <si>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</si>
  <si>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</si>
  <si>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</si>
  <si>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</si>
  <si>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</si>
  <si>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</si>
  <si>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</si>
  <si>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</si>
  <si>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</si>
  <si>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</si>
  <si>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</si>
  <si>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</si>
  <si>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</si>
  <si>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</si>
  <si>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</si>
  <si>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</si>
  <si>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</si>
  <si>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</si>
  <si>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</si>
  <si>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</si>
  <si>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</si>
  <si>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</si>
  <si>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</si>
  <si>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</si>
  <si>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</si>
  <si>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</si>
  <si>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</si>
  <si>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</si>
  <si>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</si>
  <si>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</si>
  <si>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</si>
  <si>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</si>
  <si>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</si>
  <si>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</si>
  <si>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</si>
  <si>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</si>
  <si>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</si>
  <si>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</si>
  <si>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</si>
  <si>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</si>
  <si>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</si>
  <si>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</si>
  <si>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</si>
  <si>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</si>
  <si>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</si>
  <si>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</si>
  <si>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</si>
  <si>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</si>
  <si>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</si>
  <si>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</si>
  <si>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</si>
  <si>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</si>
  <si>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</si>
  <si>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</si>
  <si>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</si>
  <si>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</si>
  <si>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</si>
  <si>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</si>
  <si>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</si>
  <si>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</si>
  <si>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</si>
  <si>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</si>
  <si>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</si>
  <si>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</si>
  <si>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</si>
  <si>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</si>
  <si>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</si>
  <si>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</si>
  <si>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</si>
  <si>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</si>
  <si>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</si>
  <si>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</si>
  <si>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</si>
  <si>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</si>
  <si>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</si>
  <si>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</si>
  <si>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</si>
  <si>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</si>
  <si>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</si>
  <si>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</si>
  <si>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</si>
  <si>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</si>
  <si>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</si>
  <si>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</si>
  <si>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</si>
  <si>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</si>
  <si>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</si>
  <si>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</si>
  <si>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</si>
  <si>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</si>
  <si>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</si>
  <si>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</si>
  <si>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</si>
  <si>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</si>
  <si>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</si>
  <si>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</si>
  <si>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</si>
  <si>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</si>
  <si>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</si>
  <si>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</si>
  <si>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</si>
  <si>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</si>
  <si>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</si>
  <si>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</si>
  <si>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</si>
  <si>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</si>
  <si>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</si>
  <si>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</si>
  <si>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</si>
  <si>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</si>
  <si>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</si>
  <si>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</si>
  <si>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</si>
  <si>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</si>
  <si>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</si>
  <si>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</si>
  <si>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</si>
  <si>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</si>
  <si>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</si>
  <si>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</si>
  <si>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</si>
  <si>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</si>
  <si>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</si>
  <si>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</si>
  <si>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</si>
  <si>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</si>
  <si>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</si>
  <si>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</si>
  <si>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</si>
  <si>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</si>
  <si>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</si>
  <si>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</si>
  <si>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</si>
  <si>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</si>
  <si>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</si>
  <si>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</si>
  <si>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</si>
  <si>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</si>
  <si>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</si>
  <si>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</si>
  <si>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</si>
  <si>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</si>
  <si>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</si>
  <si>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</si>
  <si>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</si>
  <si>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</si>
  <si>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</si>
  <si>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</si>
  <si>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</si>
  <si>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</si>
  <si>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</si>
  <si>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</si>
  <si>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</si>
  <si>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</si>
  <si>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</si>
  <si>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</si>
  <si>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</si>
  <si>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</si>
  <si>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</si>
  <si>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</si>
  <si>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</si>
  <si>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</si>
  <si>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</si>
  <si>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</si>
  <si>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</si>
  <si>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</si>
  <si>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</si>
  <si>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</si>
  <si>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</si>
  <si>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</si>
  <si>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</si>
  <si>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</si>
  <si>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</si>
  <si>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</si>
  <si>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</si>
  <si>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</si>
  <si>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</si>
  <si>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</si>
  <si>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</si>
  <si>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</si>
  <si>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</si>
  <si>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</si>
  <si>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</si>
  <si>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</si>
  <si>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</si>
  <si>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</si>
  <si>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</si>
  <si>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</si>
  <si>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</si>
  <si>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</si>
  <si>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</si>
  <si>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</si>
  <si>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</si>
  <si>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</si>
  <si>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</si>
  <si>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</si>
  <si>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</si>
  <si>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</si>
  <si>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</si>
  <si>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</si>
  <si>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</si>
  <si>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</si>
  <si>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</si>
  <si>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</si>
  <si>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</si>
  <si>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</si>
  <si>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</si>
  <si>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</si>
  <si>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</si>
  <si>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</si>
  <si>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</si>
  <si>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</si>
  <si>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</si>
  <si>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</si>
  <si>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</si>
  <si>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</si>
  <si>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</si>
  <si>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</si>
  <si>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</si>
  <si>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</si>
  <si>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</si>
  <si>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</si>
  <si>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</si>
  <si>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</si>
  <si>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</si>
  <si>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</si>
  <si>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</si>
  <si>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</si>
  <si>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</si>
  <si>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</si>
  <si>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</si>
  <si>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</si>
  <si>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</si>
  <si>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</si>
  <si>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</si>
  <si>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</si>
  <si>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</si>
  <si>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</si>
  <si>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</si>
  <si>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</si>
  <si>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</si>
  <si>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</si>
  <si>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</si>
  <si>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</si>
  <si>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</si>
  <si>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</si>
  <si>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</si>
  <si>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</si>
  <si>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</si>
  <si>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</si>
  <si>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</si>
  <si>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</si>
  <si>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</si>
  <si>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</si>
  <si>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</si>
  <si>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</si>
  <si>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</si>
  <si>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</si>
  <si>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</si>
  <si>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</si>
  <si>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</si>
  <si>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</si>
  <si>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</si>
  <si>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</si>
  <si>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</si>
  <si>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</si>
  <si>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</si>
  <si>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</si>
  <si>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</si>
  <si>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</si>
  <si>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</si>
  <si>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</si>
  <si>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</si>
  <si>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</si>
  <si>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</si>
  <si>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</si>
  <si>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</si>
  <si>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</si>
  <si>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</si>
  <si>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</si>
  <si>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</si>
  <si>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</si>
  <si>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</si>
  <si>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</si>
  <si>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</si>
  <si>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</si>
  <si>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</si>
  <si>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</si>
  <si>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</si>
  <si>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</si>
  <si>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</si>
  <si>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</si>
  <si>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</si>
  <si>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</si>
  <si>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</si>
  <si>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</si>
  <si>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</si>
  <si>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</si>
  <si>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</si>
  <si>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</si>
  <si>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</si>
  <si>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</si>
  <si>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</si>
  <si>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</si>
  <si>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</si>
  <si>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</si>
  <si>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</si>
  <si>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</si>
  <si>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</si>
  <si>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</si>
  <si>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</si>
  <si>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</si>
  <si>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</si>
  <si>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</si>
  <si>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</si>
  <si>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</si>
  <si>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</si>
  <si>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</si>
  <si>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</si>
  <si>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</si>
  <si>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</si>
  <si>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</si>
  <si>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</si>
  <si>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</si>
  <si>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</si>
  <si>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</si>
  <si>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</si>
  <si>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</si>
  <si>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</si>
  <si>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</si>
  <si>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</si>
  <si>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</si>
  <si>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</si>
  <si>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</si>
  <si>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</si>
  <si>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</si>
  <si>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</si>
  <si>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</si>
  <si>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</si>
  <si>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</si>
  <si>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</si>
  <si>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</si>
  <si>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</si>
  <si>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</si>
  <si>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</si>
  <si>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</si>
  <si>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</si>
  <si>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</si>
  <si>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</si>
  <si>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</si>
  <si>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</si>
  <si>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</si>
  <si>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</si>
  <si>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</si>
  <si>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</si>
  <si>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</si>
  <si>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</si>
  <si>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</si>
  <si>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</si>
  <si>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</si>
  <si>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</si>
  <si>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</si>
  <si>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</si>
  <si>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</si>
  <si>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</si>
  <si>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</si>
  <si>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</si>
  <si>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</si>
  <si>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</si>
  <si>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</si>
  <si>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</si>
  <si>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</si>
  <si>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</si>
  <si>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</si>
  <si>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</si>
  <si>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</si>
  <si>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</si>
  <si>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</si>
  <si>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</si>
  <si>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</si>
  <si>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</si>
  <si>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</si>
  <si>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</si>
  <si>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</si>
  <si>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</si>
  <si>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</si>
  <si>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</si>
  <si>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</si>
  <si>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</si>
  <si>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</si>
  <si>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</si>
  <si>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</si>
  <si>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</si>
  <si>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</si>
  <si>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</si>
  <si>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</si>
  <si>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</si>
  <si>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</si>
  <si>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</si>
  <si>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</si>
  <si>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</si>
  <si>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</si>
  <si>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</si>
  <si>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</si>
  <si>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</si>
  <si>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</si>
  <si>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</si>
  <si>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</si>
  <si>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</si>
  <si>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</si>
  <si>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</si>
  <si>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</si>
  <si>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</si>
  <si>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</si>
  <si>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</si>
  <si>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</si>
  <si>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</si>
  <si>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</si>
  <si>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</si>
  <si>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</si>
  <si>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</si>
  <si>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</si>
  <si>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</si>
  <si>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</si>
  <si>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</si>
  <si>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</si>
  <si>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</si>
  <si>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</si>
  <si>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</si>
  <si>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</si>
  <si>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</si>
  <si>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</si>
  <si>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</si>
  <si>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</si>
  <si>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</si>
  <si>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</si>
  <si>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</si>
  <si>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</si>
  <si>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</si>
  <si>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</si>
  <si>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</si>
  <si>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</si>
  <si>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</si>
  <si>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</si>
  <si>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</si>
  <si>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</si>
  <si>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</si>
  <si>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</si>
  <si>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</si>
  <si>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</si>
  <si>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</si>
  <si>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</si>
  <si>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</si>
  <si>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</si>
  <si>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</si>
  <si>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</si>
  <si>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</si>
  <si>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</si>
  <si>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</si>
  <si>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</si>
  <si>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</si>
  <si>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</si>
  <si>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</si>
  <si>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</si>
  <si>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</si>
  <si>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</si>
  <si>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</si>
  <si>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</si>
  <si>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</si>
  <si>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</si>
  <si>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</si>
  <si>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</si>
  <si>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</si>
  <si>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</si>
  <si>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</si>
  <si>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</si>
  <si>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</si>
  <si>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</si>
  <si>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</si>
  <si>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</si>
  <si>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</si>
  <si>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</si>
  <si>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</si>
  <si>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</si>
  <si>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</si>
  <si>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</si>
  <si>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</si>
  <si>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</si>
  <si>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</si>
  <si>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</si>
  <si>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</si>
  <si>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</si>
  <si>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</si>
  <si>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</si>
  <si>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</si>
  <si>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</si>
  <si>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</si>
  <si>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</si>
  <si>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</si>
  <si>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</si>
  <si>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</si>
  <si>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</si>
  <si>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</si>
  <si>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</si>
  <si>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</si>
  <si>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</si>
  <si>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</si>
  <si>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</si>
  <si>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</si>
  <si>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</si>
  <si>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</si>
  <si>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</si>
  <si>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</si>
  <si>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</si>
  <si>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</si>
  <si>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</si>
  <si>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</si>
  <si>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</si>
  <si>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</si>
  <si>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</si>
  <si>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</si>
  <si>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</si>
  <si>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</si>
  <si>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</si>
  <si>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</si>
  <si>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</si>
  <si>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</si>
  <si>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</si>
  <si>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</si>
  <si>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</si>
  <si>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</si>
  <si>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</si>
  <si>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</si>
  <si>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</si>
  <si>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</si>
  <si>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</si>
  <si>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</si>
  <si>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</si>
  <si>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</si>
  <si>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</si>
  <si>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</si>
  <si>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</si>
  <si>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</si>
  <si>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</si>
  <si>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</si>
  <si>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</si>
  <si>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</si>
  <si>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</si>
  <si>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</si>
  <si>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</si>
  <si>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</si>
  <si>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</si>
  <si>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</si>
  <si>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</si>
  <si>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</si>
  <si>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</si>
  <si>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</si>
  <si>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</si>
  <si>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</si>
  <si>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</si>
  <si>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</si>
  <si>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</si>
  <si>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</si>
  <si>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</si>
  <si>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</si>
  <si>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</si>
  <si>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</si>
  <si>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</si>
  <si>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</si>
  <si>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</si>
  <si>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</si>
  <si>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</si>
  <si>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</si>
  <si>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</si>
  <si>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</si>
  <si>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</si>
  <si>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</si>
  <si>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</si>
  <si>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</si>
  <si>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</si>
  <si>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</si>
  <si>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</si>
  <si>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</si>
  <si>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</si>
  <si>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</si>
  <si>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</si>
  <si>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</si>
  <si>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</si>
  <si>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</si>
  <si>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</si>
  <si>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</si>
  <si>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</si>
  <si>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</si>
  <si>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</si>
  <si>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</si>
  <si>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</si>
  <si>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</si>
  <si>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</si>
  <si>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</si>
  <si>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</si>
  <si>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</si>
  <si>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</si>
  <si>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</si>
  <si>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</si>
  <si>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</si>
  <si>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</si>
  <si>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</si>
  <si>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</si>
  <si>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</si>
  <si>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</si>
  <si>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</si>
  <si>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</si>
  <si>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</si>
  <si>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</si>
  <si>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</si>
  <si>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</si>
  <si>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</si>
  <si>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</si>
  <si>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</si>
  <si>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</si>
  <si>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</si>
  <si>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</si>
  <si>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</si>
  <si>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</si>
  <si>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</si>
  <si>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</si>
  <si>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</si>
  <si>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</si>
  <si>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</si>
  <si>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</si>
  <si>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</si>
  <si>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</si>
  <si>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</si>
  <si>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</si>
  <si>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</si>
  <si>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</si>
  <si>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</si>
  <si>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</si>
  <si>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</si>
  <si>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</si>
  <si>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</si>
  <si>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</si>
  <si>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</si>
  <si>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</si>
  <si>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</si>
  <si>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</si>
  <si>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</si>
  <si>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</si>
  <si>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</si>
  <si>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</si>
  <si>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</si>
  <si>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</si>
  <si>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</si>
  <si>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</si>
  <si>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</si>
  <si>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</si>
  <si>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</si>
  <si>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</si>
  <si>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</si>
  <si>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</si>
  <si>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</si>
  <si>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</si>
  <si>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</si>
  <si>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</si>
  <si>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</si>
  <si>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</si>
  <si>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</si>
  <si>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</si>
  <si>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</si>
  <si>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</si>
  <si>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</si>
  <si>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</si>
  <si>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</si>
  <si>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</si>
  <si>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</si>
  <si>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</si>
  <si>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</si>
  <si>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</si>
  <si>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</si>
  <si>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</si>
  <si>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</si>
  <si>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</si>
  <si>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</si>
  <si>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</si>
  <si>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</si>
  <si>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</si>
  <si>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</si>
  <si>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</si>
  <si>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</si>
  <si>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</si>
  <si>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</si>
  <si>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</si>
  <si>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</si>
  <si>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</si>
  <si>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</si>
  <si>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</si>
  <si>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</si>
  <si>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</si>
  <si>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</si>
  <si>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</si>
  <si>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</si>
  <si>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</si>
  <si>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</si>
  <si>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</si>
  <si>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</si>
  <si>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</si>
  <si>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</si>
  <si>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</si>
  <si>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</si>
  <si>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</si>
  <si>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</si>
  <si>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</si>
  <si>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</si>
  <si>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</si>
  <si>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</si>
  <si>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</si>
  <si>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</si>
  <si>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</si>
  <si>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</si>
  <si>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</si>
  <si>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</si>
  <si>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</si>
  <si>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</si>
  <si>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</si>
  <si>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</si>
  <si>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</si>
  <si>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</si>
  <si>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</si>
  <si>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</si>
  <si>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</si>
  <si>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</si>
  <si>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</si>
  <si>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</si>
  <si>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</si>
  <si>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</si>
  <si>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</si>
  <si>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</si>
  <si>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</si>
  <si>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</si>
  <si>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</si>
  <si>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</si>
  <si>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</si>
  <si>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</si>
  <si>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</si>
  <si>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</si>
  <si>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</si>
  <si>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</si>
  <si>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</si>
  <si>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</si>
  <si>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</si>
  <si>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</si>
  <si>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</si>
  <si>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</si>
  <si>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</si>
  <si>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</si>
  <si>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</si>
  <si>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</si>
  <si>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</si>
  <si>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</si>
  <si>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</si>
  <si>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</si>
  <si>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</si>
  <si>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</si>
  <si>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</si>
  <si>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</si>
  <si>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</si>
  <si>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</si>
  <si>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</si>
  <si>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</si>
  <si>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</si>
  <si>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</si>
  <si>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</si>
  <si>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</si>
  <si>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</si>
  <si>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</si>
  <si>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</si>
  <si>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</si>
  <si>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</si>
  <si>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</si>
  <si>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</si>
  <si>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</si>
  <si>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</si>
  <si>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</si>
  <si>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</si>
  <si>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</si>
  <si>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</si>
  <si>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</si>
  <si>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</si>
  <si>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</si>
  <si>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</si>
  <si>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</si>
  <si>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</si>
  <si>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</si>
  <si>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</si>
  <si>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</si>
  <si>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</si>
  <si>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</si>
  <si>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</si>
  <si>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</si>
  <si>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</si>
  <si>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</si>
  <si>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</si>
  <si>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</si>
  <si>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</si>
  <si>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</si>
  <si>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</si>
  <si>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</si>
  <si>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</si>
  <si>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</si>
  <si>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</si>
  <si>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</si>
  <si>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</si>
  <si>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</si>
  <si>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</si>
  <si>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</si>
  <si>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</si>
  <si>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</si>
  <si>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</si>
  <si>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</si>
  <si>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</si>
  <si>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</si>
  <si>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</si>
  <si>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</si>
  <si>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</si>
  <si>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</si>
  <si>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</si>
  <si>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</si>
  <si>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</si>
  <si>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</si>
  <si>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</si>
  <si>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</si>
  <si>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</si>
  <si>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</si>
  <si>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</si>
  <si>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</si>
  <si>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</si>
  <si>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</si>
  <si>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</si>
  <si>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</si>
  <si>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</si>
  <si>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</si>
  <si>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</si>
  <si>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</si>
  <si>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</si>
  <si>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</si>
  <si>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</si>
  <si>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</si>
  <si>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</si>
  <si>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</si>
  <si>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</si>
  <si>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</si>
  <si>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</si>
  <si>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</si>
  <si>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</si>
  <si>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</si>
  <si>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</si>
  <si>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</si>
  <si>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</si>
  <si>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</si>
  <si>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</si>
  <si>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</si>
  <si>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</si>
  <si>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</si>
  <si>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</si>
  <si>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</si>
  <si>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</si>
  <si>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</si>
  <si>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</si>
  <si>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</si>
  <si>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</si>
  <si>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</si>
  <si>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</si>
  <si>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</si>
  <si>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</si>
  <si>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</si>
  <si>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</si>
  <si>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</si>
  <si>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</si>
  <si>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</si>
  <si>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</si>
  <si>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</si>
  <si>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</si>
  <si>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</si>
  <si>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</si>
  <si>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</si>
  <si>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</si>
  <si>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</si>
  <si>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</si>
  <si>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</si>
  <si>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</si>
  <si>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</si>
  <si>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</si>
  <si>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</si>
  <si>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</si>
  <si>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</si>
  <si>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</si>
  <si>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</si>
  <si>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</si>
  <si>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</si>
  <si>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</si>
  <si>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</si>
  <si>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</si>
  <si>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</si>
  <si>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</si>
  <si>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</si>
  <si>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</si>
  <si>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</si>
  <si>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</si>
  <si>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</si>
  <si>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</si>
  <si>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</si>
  <si>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</si>
  <si>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</si>
  <si>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</si>
  <si>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</si>
  <si>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</si>
  <si>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</si>
  <si>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</si>
  <si>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</si>
  <si>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</si>
  <si>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</si>
  <si>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</si>
  <si>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</si>
  <si>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</si>
  <si>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</si>
  <si>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</si>
  <si>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</si>
  <si>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</si>
  <si>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</si>
  <si>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</si>
  <si>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</si>
  <si>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</si>
  <si>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</si>
  <si>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</si>
  <si>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</si>
  <si>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</si>
  <si>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</si>
  <si>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</si>
  <si>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</si>
  <si>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</si>
  <si>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</si>
  <si>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</si>
  <si>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</si>
  <si>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</si>
  <si>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</si>
  <si>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</si>
  <si>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</si>
  <si>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</si>
  <si>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</si>
  <si>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</si>
  <si>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</si>
  <si>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</si>
  <si>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</si>
  <si>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</si>
  <si>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</si>
  <si>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</si>
  <si>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</si>
  <si>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</si>
  <si>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</si>
  <si>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</si>
  <si>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</si>
  <si>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</si>
  <si>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</si>
  <si>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</si>
  <si>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</si>
  <si>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</si>
  <si>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</si>
  <si>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</si>
  <si>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</si>
  <si>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</si>
  <si>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</si>
  <si>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</si>
  <si>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</si>
  <si>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</si>
  <si>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</si>
  <si>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</si>
  <si>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</si>
  <si>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</si>
  <si>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</si>
  <si>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</si>
  <si>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</si>
  <si>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</si>
  <si>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</si>
  <si>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</si>
  <si>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</si>
  <si>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</si>
  <si>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</si>
  <si>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</si>
  <si>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</si>
  <si>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</si>
  <si>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</si>
  <si>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</si>
  <si>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</si>
  <si>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</si>
  <si>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</si>
  <si>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</si>
  <si>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</si>
  <si>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</si>
  <si>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</si>
  <si>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</si>
  <si>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</si>
  <si>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</si>
  <si>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</si>
  <si>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</si>
  <si>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</si>
  <si>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</si>
  <si>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</si>
  <si>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</si>
  <si>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</si>
  <si>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</si>
  <si>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</si>
  <si>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</si>
  <si>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</si>
  <si>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</si>
  <si>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</si>
  <si>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</si>
  <si>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</si>
  <si>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</si>
  <si>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</si>
  <si>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</si>
  <si>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</si>
  <si>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</si>
  <si>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</si>
  <si>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</si>
  <si>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</si>
  <si>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</si>
  <si>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</si>
  <si>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</si>
  <si>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</si>
  <si>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</si>
  <si>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</si>
  <si>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</si>
  <si>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</si>
  <si>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</si>
  <si>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</si>
  <si>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</si>
  <si>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</si>
  <si>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</si>
  <si>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</si>
  <si>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</si>
  <si>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</si>
  <si>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</si>
  <si>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</si>
  <si>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</si>
  <si>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</si>
  <si>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</si>
  <si>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</si>
  <si>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</si>
  <si>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</si>
  <si>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</si>
  <si>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</si>
  <si>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</si>
  <si>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</si>
  <si>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</si>
  <si>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</si>
  <si>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</si>
  <si>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</si>
  <si>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</si>
  <si>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</si>
  <si>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</si>
  <si>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</si>
  <si>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</si>
  <si>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</si>
  <si>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</si>
  <si>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</si>
  <si>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</si>
  <si>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</si>
  <si>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</si>
  <si>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</si>
  <si>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</si>
  <si>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</si>
  <si>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</si>
  <si>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</si>
  <si>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</si>
  <si>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</si>
  <si>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</si>
  <si>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</si>
  <si>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</si>
  <si>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</si>
  <si>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</si>
  <si>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</si>
  <si>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</si>
  <si>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</si>
  <si>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</si>
  <si>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</si>
  <si>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</si>
  <si>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</si>
  <si>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</si>
  <si>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</si>
  <si>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</si>
  <si>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</si>
  <si>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</si>
  <si>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</si>
  <si>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</si>
  <si>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</si>
  <si>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</si>
  <si>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</si>
  <si>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</si>
  <si>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</si>
  <si>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</si>
  <si>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</si>
  <si>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</si>
  <si>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</si>
  <si>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</si>
  <si>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</si>
  <si>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</si>
  <si>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</si>
  <si>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</si>
  <si>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</si>
  <si>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</si>
  <si>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</si>
  <si>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</si>
  <si>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</si>
  <si>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</si>
  <si>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</si>
  <si>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</si>
  <si>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</si>
  <si>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</si>
  <si>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</si>
  <si>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</si>
  <si>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</si>
  <si>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</si>
  <si>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</si>
  <si>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</si>
  <si>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</si>
  <si>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</si>
  <si>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</si>
  <si>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</si>
  <si>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</si>
  <si>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</si>
  <si>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</si>
  <si>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</si>
  <si>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</si>
  <si>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</si>
  <si>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</si>
  <si>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</si>
  <si>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</si>
  <si>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</si>
  <si>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</si>
  <si>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</si>
  <si>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</si>
  <si>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</si>
  <si>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</si>
  <si>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</si>
  <si>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</si>
  <si>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</si>
  <si>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</si>
  <si>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</si>
  <si>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</si>
  <si>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</si>
  <si>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</si>
  <si>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</si>
  <si>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</si>
  <si>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</si>
  <si>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</si>
  <si>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</si>
  <si>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</si>
  <si>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</si>
  <si>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</si>
  <si>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</si>
  <si>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</si>
  <si>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</si>
  <si>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</si>
  <si>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</si>
  <si>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</si>
  <si>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</si>
  <si>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</si>
  <si>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</si>
  <si>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</si>
  <si>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</si>
  <si>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</si>
  <si>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</si>
  <si>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</si>
  <si>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</si>
  <si>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</si>
  <si>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</si>
  <si>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</si>
  <si>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</si>
  <si>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</si>
  <si>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</si>
  <si>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</si>
  <si>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</si>
  <si>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</si>
  <si>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</si>
  <si>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</si>
  <si>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</si>
  <si>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</si>
  <si>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</si>
  <si>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</si>
  <si>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</si>
  <si>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</si>
  <si>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</si>
  <si>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</si>
  <si>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</si>
  <si>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</si>
  <si>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</si>
  <si>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</si>
  <si>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</si>
  <si>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</si>
  <si>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</si>
  <si>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</si>
  <si>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</si>
  <si>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</si>
  <si>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</si>
  <si>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</si>
  <si>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</si>
  <si>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</si>
  <si>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</si>
  <si>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</si>
  <si>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</si>
  <si>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</si>
  <si>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</si>
  <si>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</si>
  <si>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</si>
  <si>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</si>
  <si>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</si>
  <si>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</si>
  <si>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</si>
  <si>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</si>
  <si>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</si>
  <si>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</si>
  <si>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</si>
  <si>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</si>
  <si>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</si>
  <si>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</si>
  <si>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</si>
  <si>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</si>
  <si>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</si>
  <si>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</si>
  <si>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</si>
  <si>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</si>
  <si>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</si>
  <si>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</si>
  <si>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</si>
  <si>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</si>
  <si>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</si>
  <si>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</si>
  <si>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</si>
  <si>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</si>
  <si>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</si>
  <si>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</si>
  <si>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</si>
  <si>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</si>
  <si>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</si>
  <si>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</si>
  <si>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</si>
  <si>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</si>
  <si>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</si>
  <si>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</si>
  <si>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</si>
  <si>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</si>
  <si>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</si>
  <si>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</si>
  <si>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</si>
  <si>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</si>
  <si>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</si>
  <si>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</si>
  <si>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</si>
  <si>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</si>
  <si>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</si>
  <si>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</si>
  <si>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</si>
  <si>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</si>
  <si>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</si>
  <si>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</si>
  <si>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</si>
  <si>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</si>
  <si>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</si>
  <si>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</si>
  <si>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</si>
  <si>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</si>
  <si>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</si>
  <si>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</si>
  <si>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</si>
  <si>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</si>
  <si>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</si>
  <si>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</si>
  <si>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</si>
  <si>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</si>
  <si>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</si>
  <si>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</si>
  <si>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</si>
  <si>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</si>
  <si>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</si>
  <si>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</si>
  <si>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</si>
  <si>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</si>
  <si>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</si>
  <si>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</si>
  <si>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</si>
  <si>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</si>
  <si>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</si>
  <si>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</si>
  <si>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</si>
  <si>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</si>
  <si>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</si>
  <si>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</si>
  <si>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</si>
  <si>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</si>
  <si>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</si>
  <si>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</si>
  <si>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</si>
  <si>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</si>
  <si>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</si>
  <si>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</si>
  <si>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</si>
  <si>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</si>
  <si>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</si>
  <si>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</si>
  <si>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</si>
  <si>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</si>
  <si>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</si>
  <si>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</si>
  <si>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</si>
  <si>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</si>
  <si>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</si>
  <si>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</si>
  <si>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</si>
  <si>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</si>
  <si>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</si>
  <si>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</si>
  <si>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</si>
  <si>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</si>
  <si>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</si>
  <si>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</si>
  <si>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</si>
  <si>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</si>
  <si>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</si>
  <si>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</si>
  <si>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</si>
  <si>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</si>
  <si>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</si>
  <si>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</si>
  <si>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</si>
  <si>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</si>
  <si>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</si>
  <si>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</si>
  <si>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</si>
  <si>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</si>
  <si>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</si>
  <si>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</si>
  <si>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</si>
  <si>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</si>
  <si>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</si>
  <si>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</si>
  <si>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</si>
  <si>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</si>
  <si>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</si>
  <si>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</si>
  <si>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</si>
  <si>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</si>
  <si>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</si>
  <si>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</si>
  <si>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</si>
  <si>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</si>
  <si>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</si>
  <si>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</si>
  <si>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</si>
  <si>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</si>
  <si>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</si>
  <si>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</si>
  <si>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</si>
  <si>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</si>
  <si>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</si>
  <si>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</si>
  <si>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</si>
  <si>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</si>
  <si>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</si>
  <si>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</si>
  <si>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</si>
  <si>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</si>
  <si>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</si>
  <si>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</si>
  <si>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</si>
  <si>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</si>
  <si>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</si>
  <si>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</si>
  <si>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</si>
  <si>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</si>
  <si>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</si>
  <si>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</si>
  <si>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</si>
  <si>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</si>
  <si>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</si>
  <si>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</si>
  <si>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</si>
  <si>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</si>
  <si>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</si>
  <si>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</si>
  <si>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</si>
  <si>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</si>
  <si>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</si>
  <si>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</si>
  <si>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</si>
  <si>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</si>
  <si>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</si>
  <si>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</si>
  <si>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</si>
  <si>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</si>
  <si>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</si>
  <si>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</si>
  <si>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</si>
  <si>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</si>
  <si>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</si>
  <si>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</si>
  <si>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</si>
  <si>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</si>
  <si>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</si>
  <si>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</si>
  <si>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</si>
  <si>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</si>
  <si>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</si>
  <si>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</si>
  <si>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</si>
  <si>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</si>
  <si>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</si>
  <si>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</si>
  <si>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</si>
  <si>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</si>
  <si>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</si>
  <si>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</si>
  <si>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</si>
  <si>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</si>
  <si>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</si>
  <si>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</si>
  <si>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</si>
  <si>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</si>
  <si>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</si>
  <si>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</si>
  <si>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</si>
  <si>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</si>
  <si>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</si>
  <si>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</si>
  <si>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</si>
  <si>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</si>
  <si>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</si>
  <si>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</si>
  <si>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</si>
  <si>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</si>
  <si>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</si>
  <si>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</si>
  <si>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</si>
  <si>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</si>
  <si>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</si>
  <si>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</si>
  <si>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</si>
  <si>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</si>
  <si>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</si>
  <si>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</si>
  <si>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</si>
  <si>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</si>
  <si>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</si>
  <si>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</si>
  <si>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</si>
  <si>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</si>
  <si>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</si>
  <si>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</si>
  <si>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</si>
  <si>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</si>
  <si>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</si>
  <si>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</si>
  <si>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</si>
  <si>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</si>
  <si>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</si>
  <si>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</si>
  <si>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</si>
  <si>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</si>
  <si>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</si>
  <si>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</si>
  <si>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</si>
  <si>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</si>
  <si>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</si>
  <si>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</si>
  <si>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</si>
  <si>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</si>
  <si>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</si>
  <si>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</si>
  <si>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</si>
  <si>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</si>
  <si>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</si>
  <si>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</si>
  <si>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</si>
  <si>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</si>
  <si>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</si>
  <si>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</si>
  <si>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</si>
  <si>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</si>
  <si>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</si>
  <si>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</si>
  <si>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</si>
  <si>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</si>
  <si>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</si>
  <si>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</si>
  <si>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</si>
  <si>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</si>
  <si>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</si>
  <si>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</si>
  <si>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</si>
  <si>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</si>
  <si>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</si>
  <si>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</si>
  <si>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</si>
  <si>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</si>
  <si>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</si>
  <si>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</si>
  <si>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</si>
  <si>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</si>
  <si>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</si>
  <si>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</si>
  <si>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</si>
  <si>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</si>
  <si>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</si>
  <si>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</si>
  <si>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</si>
  <si>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</si>
  <si>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</si>
  <si>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</si>
  <si>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</si>
  <si>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</si>
  <si>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</si>
  <si>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</si>
  <si>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</si>
  <si>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</si>
  <si>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</si>
  <si>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</si>
  <si>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</si>
  <si>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</si>
  <si>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</si>
  <si>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</si>
  <si>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</si>
  <si>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</si>
  <si>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</si>
  <si>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</si>
  <si>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</si>
  <si>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</si>
  <si>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</si>
  <si>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</si>
  <si>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</si>
  <si>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</si>
  <si>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</si>
  <si>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</si>
  <si>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</si>
  <si>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</si>
  <si>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</si>
  <si>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</si>
  <si>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</si>
  <si>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</si>
  <si>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</si>
  <si>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</si>
  <si>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</si>
  <si>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</si>
  <si>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</si>
  <si>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</si>
  <si>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</si>
  <si>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</si>
  <si>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</si>
  <si>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</si>
  <si>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</si>
  <si>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</si>
  <si>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</si>
  <si>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</si>
  <si>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</si>
  <si>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</si>
  <si>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</si>
  <si>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</si>
  <si>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</si>
  <si>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</si>
  <si>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</si>
  <si>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</si>
  <si>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</si>
  <si>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</si>
  <si>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</si>
  <si>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</si>
  <si>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</si>
  <si>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</si>
  <si>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</si>
  <si>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</si>
  <si>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</si>
  <si>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</si>
  <si>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</si>
  <si>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</si>
  <si>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</si>
  <si>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</si>
  <si>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</si>
  <si>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</si>
  <si>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</si>
  <si>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</si>
  <si>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</si>
  <si>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</si>
  <si>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</si>
  <si>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</si>
  <si>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</si>
  <si>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</si>
  <si>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</si>
  <si>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</si>
  <si>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</si>
  <si>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</si>
  <si>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</si>
  <si>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</si>
  <si>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</si>
  <si>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</si>
  <si>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</si>
  <si>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</si>
  <si>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</si>
  <si>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</si>
  <si>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</si>
  <si>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</si>
  <si>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</si>
  <si>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</si>
  <si>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</si>
  <si>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</si>
  <si>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</si>
  <si>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</si>
  <si>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</si>
  <si>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</si>
  <si>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</si>
  <si>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</si>
  <si>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</si>
  <si>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</si>
  <si>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</si>
  <si>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</si>
  <si>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</si>
  <si>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</si>
  <si>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</si>
  <si>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</si>
  <si>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</si>
  <si>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</si>
  <si>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</si>
  <si>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</si>
  <si>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</si>
  <si>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</si>
  <si>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</si>
  <si>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</si>
  <si>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</si>
  <si>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</si>
  <si>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</si>
  <si>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</si>
  <si>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</si>
  <si>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</si>
  <si>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</si>
  <si>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</si>
  <si>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</si>
  <si>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</si>
  <si>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</si>
  <si>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</si>
  <si>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</si>
  <si>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</si>
  <si>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</si>
  <si>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</si>
  <si>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</si>
  <si>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</si>
  <si>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</si>
  <si>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</si>
  <si>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</si>
  <si>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</si>
  <si>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</si>
  <si>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</si>
  <si>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</si>
  <si>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</si>
  <si>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</si>
  <si>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</si>
  <si>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</si>
  <si>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</si>
  <si>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</si>
  <si>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</si>
  <si>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</si>
  <si>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</si>
  <si>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</si>
  <si>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</si>
  <si>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</si>
  <si>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</si>
  <si>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</si>
  <si>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</si>
  <si>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</si>
  <si>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</si>
  <si>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</si>
  <si>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</si>
  <si>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</si>
  <si>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</si>
  <si>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</si>
  <si>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</si>
  <si>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</si>
  <si>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</si>
  <si>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</si>
  <si>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</si>
  <si>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</si>
  <si>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</si>
  <si>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</si>
  <si>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</si>
  <si>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</si>
  <si>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</si>
  <si>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</si>
  <si>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</si>
  <si>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</si>
  <si>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</si>
  <si>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</si>
  <si>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</si>
  <si>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</si>
  <si>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</si>
  <si>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</si>
  <si>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</si>
  <si>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</si>
  <si>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</si>
  <si>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</si>
  <si>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</si>
  <si>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</si>
  <si>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</si>
  <si>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</si>
  <si>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</si>
  <si>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</si>
  <si>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</si>
  <si>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</si>
  <si>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</si>
  <si>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</si>
  <si>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</si>
  <si>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</si>
  <si>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</si>
  <si>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</si>
  <si>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</si>
  <si>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</si>
  <si>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</si>
  <si>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</si>
  <si>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</si>
  <si>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</si>
  <si>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</si>
  <si>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</si>
  <si>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</si>
  <si>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</si>
  <si>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</si>
  <si>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</si>
  <si>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</si>
  <si>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</si>
  <si>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</si>
  <si>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</si>
  <si>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</si>
  <si>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</si>
  <si>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</si>
  <si>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</si>
  <si>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</si>
  <si>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</si>
  <si>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</si>
  <si>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</si>
  <si>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</si>
  <si>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</si>
  <si>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</si>
  <si>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</si>
  <si>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</si>
  <si>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</si>
  <si>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</si>
  <si>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</si>
  <si>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</si>
  <si>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</si>
  <si>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</si>
  <si>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</si>
  <si>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</si>
  <si>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</si>
  <si>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</si>
  <si>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</si>
  <si>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</si>
  <si>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</si>
  <si>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</si>
  <si>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</si>
  <si>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</si>
  <si>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</si>
  <si>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</si>
  <si>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</si>
  <si>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</si>
  <si>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</si>
  <si>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</si>
  <si>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</si>
  <si>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</si>
  <si>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</si>
  <si>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</si>
  <si>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</si>
  <si>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</si>
  <si>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</si>
  <si>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</si>
  <si>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</si>
  <si>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</si>
  <si>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</si>
  <si>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</si>
  <si>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</si>
  <si>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</si>
  <si>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</si>
  <si>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</si>
  <si>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</si>
  <si>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</si>
  <si>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</si>
  <si>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</si>
  <si>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</si>
  <si>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</si>
  <si>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</si>
  <si>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</si>
  <si>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</si>
  <si>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</si>
  <si>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</si>
  <si>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</si>
  <si>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</si>
  <si>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</si>
  <si>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</si>
  <si>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</si>
  <si>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</si>
  <si>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</si>
  <si>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</si>
  <si>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</si>
  <si>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</si>
  <si>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</si>
  <si>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</si>
  <si>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</si>
  <si>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</si>
  <si>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</si>
  <si>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</si>
  <si>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</si>
  <si>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</si>
  <si>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</si>
  <si>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</si>
  <si>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</si>
  <si>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</si>
  <si>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</si>
  <si>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</si>
  <si>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</si>
  <si>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</si>
  <si>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</si>
  <si>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</si>
  <si>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</si>
  <si>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</si>
  <si>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</si>
  <si>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</si>
  <si>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</si>
  <si>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</si>
  <si>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</si>
  <si>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</si>
  <si>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</si>
  <si>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</si>
  <si>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</si>
  <si>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</si>
  <si>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</si>
  <si>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</si>
  <si>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</si>
  <si>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</si>
  <si>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</si>
  <si>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</si>
  <si>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</si>
  <si>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</si>
  <si>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</si>
  <si>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</si>
  <si>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</si>
  <si>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</si>
  <si>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</si>
  <si>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</si>
  <si>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</si>
  <si>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</si>
  <si>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</si>
  <si>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</si>
  <si>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</si>
  <si>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</si>
  <si>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</si>
  <si>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</si>
  <si>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</si>
  <si>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</si>
  <si>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</si>
  <si>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</si>
  <si>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</si>
  <si>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</si>
  <si>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</si>
  <si>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</si>
  <si>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</si>
  <si>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</si>
  <si>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</si>
  <si>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</si>
  <si>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</si>
  <si>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</si>
  <si>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</si>
  <si>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</si>
  <si>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</si>
  <si>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</si>
  <si>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</si>
  <si>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</si>
  <si>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</si>
  <si>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</si>
  <si>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</si>
  <si>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</si>
  <si>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</si>
  <si>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</si>
  <si>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</si>
  <si>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</si>
  <si>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</si>
  <si>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</si>
  <si>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</si>
  <si>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</si>
  <si>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</si>
  <si>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</si>
  <si>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</si>
  <si>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</si>
  <si>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</si>
  <si>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</si>
  <si>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</si>
  <si>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</si>
  <si>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</si>
  <si>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</si>
  <si>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</si>
  <si>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</si>
  <si>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</si>
  <si>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</si>
  <si>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</si>
  <si>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</si>
  <si>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</si>
  <si>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</si>
  <si>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</si>
  <si>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</si>
  <si>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</si>
  <si>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</si>
  <si>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</si>
  <si>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</si>
  <si>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</si>
  <si>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</si>
  <si>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</si>
  <si>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</si>
  <si>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</si>
  <si>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</si>
  <si>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</si>
  <si>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</si>
  <si>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</si>
  <si>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</si>
  <si>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</si>
  <si>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</si>
  <si>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</si>
  <si>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</si>
  <si>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</si>
  <si>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</si>
  <si>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</si>
  <si>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</si>
  <si>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</si>
  <si>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</si>
  <si>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</si>
  <si>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</si>
  <si>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</si>
  <si>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</si>
  <si>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</si>
  <si>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</si>
  <si>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</si>
  <si>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</si>
  <si>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</si>
  <si>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</si>
  <si>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</si>
  <si>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</si>
  <si>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</si>
  <si>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</si>
  <si>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</si>
  <si>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</si>
  <si>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</si>
  <si>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</si>
  <si>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</si>
  <si>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</si>
  <si>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</si>
  <si>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</si>
  <si>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</si>
  <si>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</si>
  <si>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</si>
  <si>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</si>
  <si>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</si>
  <si>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</si>
  <si>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</si>
  <si>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</si>
  <si>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</si>
  <si>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</si>
  <si>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</si>
  <si>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</si>
  <si>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</si>
  <si>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</si>
  <si>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</si>
  <si>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</si>
  <si>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</si>
  <si>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</si>
  <si>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</si>
  <si>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</si>
  <si>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</si>
  <si>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</si>
  <si>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</si>
  <si>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</si>
  <si>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</si>
  <si>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</si>
  <si>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</si>
  <si>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</si>
  <si>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</si>
  <si>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</si>
  <si>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</si>
  <si>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</si>
  <si>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</si>
  <si>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</si>
  <si>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</si>
  <si>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</si>
  <si>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</si>
  <si>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</si>
  <si>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</si>
  <si>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</si>
  <si>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</si>
  <si>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</si>
  <si>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</si>
  <si>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</si>
  <si>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</si>
  <si>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</si>
  <si>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</si>
  <si>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</si>
  <si>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</si>
  <si>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</si>
  <si>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</si>
  <si>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</si>
  <si>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</si>
  <si>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</si>
  <si>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</si>
  <si>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</si>
  <si>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</si>
  <si>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</si>
  <si>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</si>
  <si>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</si>
  <si>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</si>
  <si>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</si>
  <si>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</si>
  <si>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</si>
  <si>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</si>
  <si>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</si>
  <si>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</si>
  <si>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</si>
  <si>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</si>
  <si>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</si>
  <si>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</si>
  <si>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</si>
  <si>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</si>
  <si>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</si>
  <si>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</si>
  <si>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</si>
  <si>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</si>
  <si>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</si>
  <si>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</si>
  <si>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</si>
  <si>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</si>
  <si>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</si>
  <si>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</si>
  <si>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</si>
  <si>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</si>
  <si>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</si>
  <si>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</si>
  <si>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</si>
  <si>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</si>
  <si>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</si>
  <si>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</si>
  <si>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</si>
  <si>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</si>
  <si>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</si>
  <si>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</si>
  <si>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</si>
  <si>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</si>
  <si>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</si>
  <si>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</si>
  <si>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</si>
  <si>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</si>
  <si>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</si>
  <si>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</si>
  <si>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</si>
  <si>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</si>
  <si>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</si>
  <si>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</si>
  <si>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</si>
  <si>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</si>
  <si>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</si>
  <si>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</si>
  <si>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</si>
  <si>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</si>
  <si>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</si>
  <si>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</si>
  <si>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</si>
  <si>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</si>
  <si>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</si>
  <si>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</si>
  <si>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</si>
  <si>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</si>
  <si>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</si>
  <si>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</si>
  <si>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</si>
  <si>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</si>
  <si>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</si>
  <si>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</si>
  <si>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</si>
  <si>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</si>
  <si>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</si>
  <si>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</si>
  <si>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</si>
  <si>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</si>
  <si>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</si>
  <si>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</si>
  <si>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</si>
  <si>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</si>
  <si>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</si>
  <si>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</si>
  <si>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</si>
  <si>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</si>
  <si>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</si>
  <si>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</si>
  <si>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</si>
  <si>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</si>
  <si>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</si>
  <si>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</si>
  <si>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</si>
  <si>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</si>
  <si>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</si>
  <si>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</si>
  <si>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</si>
  <si>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</si>
  <si>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</si>
  <si>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</si>
  <si>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</si>
  <si>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</si>
  <si>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</si>
  <si>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</si>
  <si>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</si>
  <si>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</si>
  <si>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</si>
  <si>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</si>
  <si>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</si>
  <si>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</si>
  <si>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</si>
  <si>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</si>
  <si>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</si>
  <si>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</si>
  <si>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</si>
  <si>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</si>
  <si>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</si>
  <si>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</si>
  <si>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</si>
  <si>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</si>
  <si>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</si>
  <si>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</si>
  <si>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</si>
  <si>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</si>
  <si>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</si>
  <si>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</si>
  <si>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</si>
  <si>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</si>
  <si>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</si>
  <si>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</si>
  <si>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</si>
  <si>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</si>
  <si>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</si>
  <si>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</si>
  <si>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</si>
  <si>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</si>
  <si>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</si>
  <si>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</si>
  <si>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</si>
  <si>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</si>
  <si>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</si>
  <si>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</si>
  <si>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</si>
  <si>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</si>
  <si>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</si>
  <si>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</si>
  <si>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</si>
  <si>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</si>
  <si>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</si>
  <si>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</si>
  <si>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</si>
  <si>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</si>
  <si>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</si>
  <si>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</si>
  <si>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</si>
  <si>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</si>
  <si>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</si>
  <si>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</si>
  <si>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</si>
  <si>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</si>
  <si>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</si>
  <si>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</si>
  <si>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</si>
  <si>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</si>
  <si>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</si>
  <si>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</si>
  <si>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</si>
  <si>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</si>
  <si>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</si>
  <si>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</si>
  <si>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</si>
  <si>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</si>
  <si>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</si>
  <si>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</si>
  <si>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</si>
  <si>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</si>
  <si>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</si>
  <si>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</si>
  <si>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</si>
  <si>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</si>
  <si>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</si>
  <si>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</si>
  <si>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</si>
  <si>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</si>
  <si>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</si>
  <si>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</si>
  <si>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</si>
  <si>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</si>
  <si>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</si>
  <si>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</si>
  <si>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</si>
  <si>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</si>
  <si>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</si>
  <si>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</si>
  <si>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</si>
  <si>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</si>
  <si>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</si>
  <si>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</si>
  <si>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</si>
  <si>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</si>
  <si>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</si>
  <si>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</si>
  <si>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</si>
  <si>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</si>
  <si>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</si>
  <si>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</si>
  <si>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</si>
  <si>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</si>
  <si>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</si>
  <si>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</si>
  <si>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</si>
  <si>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</si>
  <si>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</si>
  <si>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</si>
  <si>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</si>
  <si>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</si>
  <si>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</si>
  <si>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</si>
  <si>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</si>
  <si>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</si>
  <si>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</si>
  <si>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</si>
  <si>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</si>
  <si>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</si>
  <si>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</si>
  <si>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</si>
  <si>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</si>
  <si>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</si>
  <si>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</si>
  <si>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</si>
  <si>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</si>
  <si>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</si>
  <si>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</si>
  <si>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</si>
  <si>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</si>
  <si>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</si>
  <si>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</si>
  <si>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</si>
  <si>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</si>
  <si>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</si>
  <si>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</si>
  <si>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</si>
  <si>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</si>
  <si>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</si>
  <si>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</si>
  <si>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</si>
  <si>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</si>
  <si>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</si>
  <si>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</si>
  <si>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</si>
  <si>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</si>
  <si>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</si>
  <si>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</si>
  <si>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</si>
  <si>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</si>
  <si>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</si>
  <si>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</si>
  <si>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</si>
  <si>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</si>
  <si>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</si>
  <si>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</si>
  <si>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</si>
  <si>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</si>
  <si>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</si>
  <si>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</si>
  <si>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</si>
  <si>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</si>
  <si>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</si>
  <si>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</si>
  <si>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</si>
  <si>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</si>
  <si>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</si>
  <si>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</si>
  <si>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</si>
  <si>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</si>
  <si>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</si>
  <si>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</si>
  <si>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</si>
  <si>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</si>
  <si>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</si>
  <si>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</si>
  <si>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</si>
  <si>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</si>
  <si>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</si>
  <si>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</si>
  <si>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</si>
  <si>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</si>
  <si>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</si>
  <si>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</si>
  <si>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</si>
  <si>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</si>
  <si>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</si>
  <si>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</si>
  <si>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</si>
  <si>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</si>
  <si>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</si>
  <si>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</si>
  <si>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</si>
  <si>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</si>
  <si>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</si>
  <si>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</si>
  <si>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</si>
  <si>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</si>
  <si>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</si>
  <si>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</si>
  <si>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</si>
  <si>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</si>
  <si>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</si>
  <si>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</si>
  <si>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</si>
  <si>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</si>
  <si>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</si>
  <si>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</si>
  <si>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</si>
  <si>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</si>
  <si>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</si>
  <si>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</si>
  <si>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</si>
  <si>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</si>
  <si>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</si>
  <si>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</si>
  <si>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</si>
  <si>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</si>
  <si>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</si>
  <si>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</si>
  <si>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</si>
  <si>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</si>
  <si>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</si>
  <si>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</si>
  <si>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</si>
  <si>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</si>
  <si>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</si>
  <si>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</si>
  <si>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</si>
  <si>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</si>
  <si>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</si>
  <si>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</si>
  <si>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</si>
  <si>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</si>
  <si>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</si>
  <si>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</si>
  <si>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</si>
  <si>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</si>
  <si>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</si>
  <si>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</si>
  <si>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</si>
  <si>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</si>
  <si>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</si>
  <si>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</si>
  <si>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</si>
  <si>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</si>
  <si>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</si>
  <si>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</si>
  <si>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</si>
  <si>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</si>
  <si>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</si>
  <si>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</si>
  <si>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</si>
  <si>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</si>
  <si>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</si>
  <si>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</si>
  <si>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</si>
  <si>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</si>
  <si>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</si>
  <si>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</si>
  <si>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</si>
  <si>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</si>
  <si>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</si>
  <si>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</si>
  <si>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</si>
  <si>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</si>
  <si>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</si>
  <si>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</si>
  <si>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</si>
  <si>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</si>
  <si>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</si>
  <si>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</si>
  <si>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</si>
  <si>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</si>
  <si>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</si>
  <si>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</si>
  <si>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</si>
  <si>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</si>
  <si>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</si>
  <si>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</si>
  <si>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</si>
  <si>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</si>
  <si>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</si>
  <si>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</si>
  <si>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</si>
  <si>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</si>
  <si>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</si>
  <si>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</si>
  <si>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</si>
  <si>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</si>
  <si>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</si>
  <si>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</si>
  <si>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</si>
  <si>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</si>
  <si>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</si>
  <si>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</si>
  <si>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</si>
  <si>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</si>
  <si>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</si>
  <si>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</si>
  <si>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</si>
  <si>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</si>
  <si>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</si>
  <si>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</si>
  <si>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</si>
  <si>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</si>
  <si>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</si>
  <si>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</si>
  <si>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</si>
  <si>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</si>
  <si>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</si>
  <si>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</si>
  <si>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</si>
  <si>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</si>
  <si>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</si>
  <si>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</si>
  <si>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</si>
  <si>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</si>
  <si>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</si>
  <si>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</si>
  <si>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</si>
  <si>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</si>
  <si>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</si>
  <si>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</si>
  <si>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</si>
  <si>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</si>
  <si>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</si>
  <si>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</si>
  <si>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</si>
  <si>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</si>
  <si>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</si>
  <si>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</si>
  <si>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</si>
  <si>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</si>
  <si>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</si>
  <si>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</si>
  <si>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</si>
  <si>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</si>
  <si>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</si>
  <si>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</si>
  <si>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</si>
  <si>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</si>
  <si>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</si>
  <si>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</si>
  <si>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</si>
  <si>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</si>
  <si>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</si>
  <si>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</si>
  <si>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</si>
  <si>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</si>
  <si>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</si>
  <si>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</si>
  <si>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</si>
  <si>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</si>
  <si>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</si>
  <si>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</si>
  <si>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</si>
  <si>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</si>
  <si>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</si>
  <si>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</si>
  <si>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</si>
  <si>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</si>
  <si>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</si>
  <si>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</si>
  <si>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</si>
  <si>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</si>
  <si>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</si>
  <si>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</si>
  <si>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</si>
  <si>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</si>
  <si>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</si>
  <si>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</si>
  <si>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</si>
  <si>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</si>
  <si>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</si>
  <si>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</si>
  <si>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</si>
  <si>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</si>
  <si>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</si>
  <si>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</si>
  <si>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</si>
  <si>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</si>
  <si>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</si>
  <si>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</si>
  <si>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</si>
  <si>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</si>
  <si>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</si>
  <si>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</si>
  <si>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</si>
  <si>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</si>
  <si>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</si>
  <si>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</si>
  <si>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</si>
  <si>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</si>
  <si>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</si>
  <si>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</si>
  <si>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</si>
  <si>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</si>
  <si>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</si>
  <si>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</si>
  <si>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</si>
  <si>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</si>
  <si>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</si>
  <si>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</si>
  <si>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</si>
  <si>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</si>
  <si>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</si>
  <si>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</si>
  <si>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</si>
  <si>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</si>
  <si>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</si>
  <si>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</si>
  <si>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</si>
  <si>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</si>
  <si>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</si>
  <si>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</si>
  <si>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</si>
  <si>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</si>
  <si>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</si>
  <si>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</si>
  <si>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</si>
  <si>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</si>
  <si>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</si>
  <si>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</si>
  <si>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</si>
  <si>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</si>
  <si>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</si>
  <si>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</si>
  <si>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</si>
  <si>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</si>
  <si>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</si>
  <si>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</si>
  <si>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</si>
  <si>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</si>
  <si>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</si>
  <si>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</si>
  <si>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</si>
  <si>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</si>
  <si>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</si>
  <si>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</si>
  <si>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</si>
  <si>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</si>
  <si>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</si>
  <si>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</si>
  <si>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</si>
  <si>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</si>
  <si>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</si>
  <si>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</si>
  <si>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</si>
  <si>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</si>
  <si>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</si>
  <si>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</si>
  <si>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</si>
  <si>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</si>
  <si>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</si>
  <si>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</si>
  <si>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</si>
  <si>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</si>
  <si>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</si>
  <si>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</si>
  <si>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</si>
  <si>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</si>
  <si>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</si>
  <si>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</si>
  <si>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</si>
  <si>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</si>
  <si>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</si>
  <si>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</si>
  <si>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</si>
  <si>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</si>
  <si>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</si>
  <si>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</si>
  <si>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</si>
  <si>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</si>
  <si>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</si>
  <si>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</si>
  <si>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</si>
  <si>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</si>
  <si>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</si>
  <si>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</si>
  <si>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</si>
  <si>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</si>
  <si>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</si>
  <si>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</si>
  <si>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</si>
  <si>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</si>
  <si>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</si>
  <si>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</si>
  <si>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</si>
  <si>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</si>
  <si>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</si>
  <si>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</si>
  <si>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</si>
  <si>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</si>
  <si>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</si>
  <si>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</si>
  <si>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</si>
  <si>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</si>
  <si>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</si>
  <si>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</si>
  <si>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</si>
  <si>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</si>
  <si>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</si>
  <si>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</si>
  <si>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</si>
  <si>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</si>
  <si>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</si>
  <si>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</si>
  <si>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</si>
  <si>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</si>
  <si>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</si>
  <si>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</si>
  <si>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</si>
  <si>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</si>
  <si>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</si>
  <si>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</si>
  <si>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</si>
  <si>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</si>
  <si>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</si>
  <si>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</si>
  <si>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</si>
  <si>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</si>
  <si>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</si>
  <si>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</si>
  <si>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</si>
  <si>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</si>
  <si>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</si>
  <si>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</si>
  <si>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</si>
  <si>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</si>
  <si>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</si>
  <si>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</si>
  <si>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</si>
  <si>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</si>
  <si>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</si>
  <si>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</si>
  <si>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</si>
  <si>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</si>
  <si>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</si>
  <si>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</si>
  <si>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</si>
  <si>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</si>
  <si>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</si>
  <si>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</si>
  <si>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</si>
  <si>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</si>
  <si>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</si>
  <si>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</si>
  <si>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</si>
  <si>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</si>
  <si>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</si>
  <si>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</si>
  <si>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</si>
  <si>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</si>
  <si>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</si>
  <si>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</si>
  <si>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</si>
  <si>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</si>
  <si>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</si>
  <si>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</si>
  <si>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</si>
  <si>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</si>
  <si>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</si>
  <si>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</si>
  <si>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</si>
  <si>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</si>
  <si>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</si>
  <si>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</si>
  <si>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</si>
  <si>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</si>
  <si>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</si>
  <si>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</si>
  <si>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</si>
  <si>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</si>
  <si>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</si>
  <si>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</si>
  <si>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</si>
  <si>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</si>
  <si>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</si>
  <si>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</si>
  <si>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</si>
  <si>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</si>
  <si>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</si>
  <si>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</si>
  <si>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</si>
  <si>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</si>
  <si>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</si>
  <si>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</si>
  <si>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</si>
  <si>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</si>
  <si>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</si>
  <si>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</si>
  <si>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</si>
  <si>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</si>
  <si>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</si>
  <si>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</si>
  <si>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</si>
  <si>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</si>
  <si>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</si>
  <si>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</si>
  <si>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</si>
  <si>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</si>
  <si>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</si>
  <si>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</si>
  <si>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</si>
  <si>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</si>
  <si>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</si>
  <si>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</si>
  <si>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</si>
  <si>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</si>
  <si>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</si>
  <si>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</si>
  <si>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</si>
  <si>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</si>
  <si>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</si>
  <si>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</si>
  <si>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</si>
  <si>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</si>
  <si>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</si>
  <si>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</si>
  <si>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</si>
  <si>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</si>
  <si>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</si>
  <si>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</si>
  <si>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</si>
  <si>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</si>
  <si>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</si>
  <si>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</si>
  <si>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</si>
  <si>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</si>
  <si>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</si>
  <si>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</si>
  <si>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</si>
  <si>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</si>
  <si>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</si>
  <si>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</si>
  <si>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</si>
  <si>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</si>
  <si>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</si>
  <si>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</si>
  <si>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</si>
  <si>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</si>
  <si>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</si>
  <si>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</si>
  <si>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</si>
  <si>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</si>
  <si>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</si>
  <si>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</si>
  <si>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</si>
  <si>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</si>
  <si>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</si>
  <si>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</si>
  <si>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</si>
  <si>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</si>
  <si>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</si>
  <si>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</si>
  <si>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</si>
  <si>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</si>
  <si>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</si>
  <si>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</si>
  <si>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</si>
  <si>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</si>
  <si>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</si>
  <si>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</si>
  <si>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</si>
  <si>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</si>
  <si>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</si>
  <si>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</si>
  <si>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</si>
  <si>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</si>
  <si>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</si>
  <si>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</si>
  <si>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</si>
  <si>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</si>
  <si>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</si>
  <si>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</si>
  <si>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</si>
  <si>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</si>
  <si>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</si>
  <si>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</si>
  <si>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</si>
  <si>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</si>
  <si>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</si>
  <si>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</si>
  <si>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</si>
  <si>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</si>
  <si>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</si>
  <si>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</si>
  <si>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</si>
  <si>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</si>
  <si>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</si>
  <si>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</si>
  <si>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</si>
  <si>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</si>
  <si>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</si>
  <si>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</si>
  <si>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</si>
  <si>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</si>
  <si>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</si>
  <si>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</si>
  <si>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</si>
  <si>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</si>
  <si>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</si>
  <si>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</si>
  <si>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</si>
  <si>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</si>
  <si>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</si>
  <si>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</si>
  <si>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</si>
  <si>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</si>
  <si>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</si>
  <si>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</si>
  <si>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</si>
  <si>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</si>
  <si>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</si>
  <si>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</si>
  <si>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</si>
  <si>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</si>
  <si>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</si>
  <si>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</si>
  <si>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</si>
  <si>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</si>
  <si>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</si>
  <si>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</si>
  <si>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</si>
  <si>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</si>
  <si>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</si>
  <si>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</si>
  <si>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</si>
  <si>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</si>
  <si>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</si>
  <si>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</si>
  <si>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</si>
  <si>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</si>
  <si>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</si>
  <si>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</si>
  <si>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</si>
  <si>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</si>
  <si>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</si>
  <si>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</si>
  <si>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</si>
  <si>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</si>
  <si>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</si>
  <si>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</si>
  <si>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</si>
  <si>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</si>
  <si>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</si>
  <si>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</si>
  <si>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</si>
  <si>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</si>
  <si>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</si>
  <si>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</si>
  <si>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</si>
  <si>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</si>
  <si>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</si>
  <si>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</si>
  <si>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</si>
  <si>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</si>
  <si>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</si>
  <si>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</si>
  <si>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</si>
  <si>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</si>
  <si>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</si>
  <si>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</si>
  <si>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</si>
  <si>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</si>
  <si>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</si>
  <si>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</si>
  <si>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</si>
  <si>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</si>
  <si>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</si>
  <si>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</si>
  <si>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</si>
  <si>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</si>
  <si>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</si>
  <si>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</si>
  <si>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</si>
  <si>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</si>
  <si>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</si>
  <si>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</si>
  <si>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</si>
  <si>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</si>
  <si>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</si>
  <si>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</si>
  <si>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</si>
  <si>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</si>
  <si>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</si>
  <si>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</si>
  <si>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</si>
  <si>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</si>
  <si>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</si>
  <si>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</si>
  <si>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</si>
  <si>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</si>
  <si>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</si>
  <si>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</si>
  <si>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</si>
  <si>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</si>
  <si>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</si>
  <si>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</si>
  <si>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</si>
  <si>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</si>
  <si>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</si>
  <si>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</si>
  <si>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</si>
  <si>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</si>
  <si>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</si>
  <si>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</si>
  <si>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</si>
  <si>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</si>
  <si>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</si>
  <si>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</si>
  <si>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</si>
  <si>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</si>
  <si>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</si>
  <si>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</si>
  <si>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</si>
  <si>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</si>
  <si>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</si>
  <si>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</si>
  <si>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</si>
  <si>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</si>
  <si>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</si>
  <si>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</si>
  <si>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</si>
  <si>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</si>
  <si>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</si>
  <si>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</si>
  <si>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</si>
  <si>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</si>
  <si>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</si>
  <si>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</si>
  <si>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</si>
  <si>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</si>
  <si>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</si>
  <si>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</si>
  <si>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</si>
  <si>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</si>
  <si>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</si>
  <si>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</si>
  <si>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</si>
  <si>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</si>
  <si>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</si>
  <si>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</si>
  <si>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</si>
  <si>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</si>
  <si>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</si>
  <si>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</si>
  <si>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</si>
  <si>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</si>
  <si>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</si>
  <si>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</si>
  <si>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</si>
  <si>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</si>
  <si>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</si>
  <si>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</si>
  <si>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</si>
  <si>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</si>
  <si>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</si>
  <si>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</si>
  <si>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</si>
  <si>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</si>
  <si>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</si>
  <si>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</si>
  <si>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</si>
  <si>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</si>
  <si>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</si>
  <si>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</si>
  <si>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</si>
  <si>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</si>
  <si>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</si>
  <si>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</si>
  <si>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</si>
  <si>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</si>
  <si>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</si>
  <si>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</si>
  <si>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</si>
  <si>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</si>
  <si>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</si>
  <si>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</si>
  <si>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</si>
  <si>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</si>
  <si>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</si>
  <si>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</si>
  <si>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</si>
  <si>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</si>
  <si>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</si>
  <si>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</si>
  <si>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</si>
  <si>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</si>
  <si>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</si>
  <si>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</si>
  <si>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</si>
  <si>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</si>
  <si>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</si>
  <si>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</si>
  <si>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</si>
  <si>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</si>
  <si>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</si>
  <si>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</si>
  <si>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</si>
  <si>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</si>
  <si>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</si>
  <si>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</si>
  <si>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</si>
  <si>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</si>
  <si>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</si>
  <si>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</si>
  <si>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</si>
  <si>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</si>
  <si>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</si>
  <si>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</si>
  <si>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</si>
  <si>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</si>
  <si>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</si>
  <si>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</si>
  <si>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</si>
  <si>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</si>
  <si>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</si>
  <si>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</si>
  <si>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</si>
  <si>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</si>
  <si>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</si>
  <si>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</si>
  <si>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</si>
  <si>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</si>
  <si>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</si>
  <si>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</si>
  <si>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</si>
  <si>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</si>
  <si>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</si>
  <si>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</si>
  <si>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</si>
  <si>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</si>
  <si>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</si>
  <si>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</si>
  <si>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</si>
  <si>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</si>
  <si>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</si>
  <si>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</si>
  <si>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</si>
  <si>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</si>
  <si>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</si>
  <si>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</si>
  <si>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</si>
  <si>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</si>
  <si>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</si>
  <si>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</si>
  <si>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</si>
  <si>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</si>
  <si>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</si>
  <si>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</si>
  <si>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</si>
  <si>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</si>
  <si>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</si>
  <si>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</si>
  <si>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</si>
  <si>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</si>
  <si>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</si>
  <si>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</si>
  <si>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</si>
  <si>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</si>
  <si>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</si>
  <si>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</si>
  <si>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</si>
  <si>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</si>
  <si>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</si>
  <si>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</si>
  <si>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</si>
  <si>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</si>
  <si>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</si>
  <si>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</si>
  <si>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</si>
  <si>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</si>
  <si>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</si>
  <si>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</si>
  <si>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</si>
  <si>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</si>
  <si>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</si>
  <si>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</si>
  <si>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</si>
  <si>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</si>
  <si>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</si>
  <si>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</si>
  <si>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</si>
  <si>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</si>
  <si>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</si>
  <si>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</si>
  <si>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</si>
  <si>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</si>
  <si>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</si>
  <si>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</si>
  <si>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</si>
  <si>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</si>
  <si>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</si>
  <si>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</si>
  <si>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</si>
  <si>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</si>
  <si>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</si>
  <si>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</si>
  <si>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</si>
  <si>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</si>
  <si>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</si>
  <si>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</si>
  <si>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</si>
  <si>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</si>
  <si>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</si>
  <si>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</si>
  <si>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</si>
  <si>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</si>
  <si>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</si>
  <si>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</si>
  <si>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</si>
  <si>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</si>
  <si>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</si>
  <si>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</si>
  <si>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</si>
  <si>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</si>
  <si>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</si>
  <si>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</si>
  <si>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</si>
  <si>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</si>
  <si>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</si>
  <si>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</si>
  <si>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</si>
  <si>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</si>
  <si>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</si>
  <si>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</si>
  <si>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</si>
  <si>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</si>
  <si>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</si>
  <si>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</si>
  <si>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</si>
  <si>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</si>
  <si>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</si>
  <si>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</si>
  <si>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</si>
  <si>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</si>
  <si>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</si>
  <si>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</si>
  <si>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</si>
  <si>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</si>
  <si>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</si>
  <si>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</si>
  <si>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</si>
  <si>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</si>
  <si>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</si>
  <si>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</si>
  <si>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</si>
  <si>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</si>
  <si>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</si>
  <si>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</si>
  <si>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</si>
  <si>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</si>
  <si>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</si>
  <si>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</si>
  <si>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</si>
  <si>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</si>
  <si>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</si>
  <si>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</si>
  <si>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</si>
  <si>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</si>
  <si>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</si>
  <si>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</si>
  <si>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</si>
  <si>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</si>
  <si>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</si>
  <si>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</si>
  <si>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</si>
  <si>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</si>
  <si>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</si>
  <si>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</si>
  <si>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</si>
  <si>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</si>
  <si>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</si>
  <si>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</si>
  <si>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</si>
  <si>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</si>
  <si>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</si>
  <si>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</si>
  <si>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</si>
  <si>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</si>
  <si>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</si>
  <si>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</si>
  <si>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</si>
  <si>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</si>
  <si>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</si>
  <si>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</si>
  <si>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</si>
  <si>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</si>
  <si>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</si>
  <si>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</si>
  <si>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</si>
  <si>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</si>
  <si>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</si>
  <si>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</si>
  <si>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</si>
  <si>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</si>
  <si>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</si>
  <si>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</si>
  <si>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</si>
  <si>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</si>
  <si>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</si>
  <si>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</si>
  <si>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</si>
  <si>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</si>
  <si>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</si>
  <si>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</si>
  <si>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</si>
  <si>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</si>
  <si>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</si>
  <si>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</si>
  <si>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</si>
  <si>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</si>
  <si>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</si>
  <si>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</si>
  <si>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</si>
  <si>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</si>
  <si>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</si>
  <si>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</si>
  <si>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</si>
  <si>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</si>
  <si>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</si>
  <si>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</si>
  <si>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</si>
  <si>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</si>
  <si>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</si>
  <si>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</si>
  <si>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</si>
  <si>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</si>
  <si>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</si>
  <si>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</si>
  <si>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</si>
  <si>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</si>
  <si>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</si>
  <si>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</si>
  <si>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</si>
  <si>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</si>
  <si>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</si>
  <si>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</si>
  <si>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</si>
  <si>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</si>
  <si>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</si>
  <si>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</si>
  <si>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</si>
  <si>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</si>
  <si>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</si>
  <si>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</si>
  <si>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</si>
  <si>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</si>
  <si>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</si>
  <si>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</si>
  <si>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</si>
  <si>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</si>
  <si>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</si>
  <si>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</si>
  <si>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</si>
  <si>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</si>
  <si>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</si>
  <si>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</si>
  <si>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</si>
  <si>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</si>
  <si>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</si>
  <si>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</si>
  <si>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</si>
  <si>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</si>
  <si>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</si>
  <si>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</si>
  <si>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</si>
  <si>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</si>
  <si>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</si>
  <si>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</si>
  <si>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</si>
  <si>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</si>
  <si>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</si>
  <si>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</si>
  <si>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</si>
  <si>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</si>
  <si>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</si>
  <si>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</si>
  <si>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</si>
  <si>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</si>
  <si>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</si>
  <si>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</si>
  <si>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</si>
  <si>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</si>
  <si>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</si>
  <si>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</si>
  <si>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</si>
  <si>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</si>
  <si>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</si>
  <si>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</si>
  <si>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</si>
  <si>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</si>
  <si>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</si>
  <si>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</si>
  <si>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</si>
  <si>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</si>
  <si>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</si>
  <si>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</si>
  <si>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</si>
  <si>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</si>
  <si>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</si>
  <si>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</si>
  <si>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</si>
  <si>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</si>
  <si>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</si>
  <si>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</si>
  <si>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</si>
  <si>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</si>
  <si>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</si>
  <si>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</si>
  <si>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</si>
  <si>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</si>
  <si>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</si>
  <si>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</si>
  <si>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</si>
  <si>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</si>
  <si>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</si>
  <si>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</si>
  <si>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</si>
  <si>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</si>
  <si>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</si>
  <si>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</si>
  <si>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</si>
  <si>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</si>
  <si>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</si>
  <si>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</si>
  <si>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</si>
  <si>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</si>
  <si>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</si>
  <si>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</si>
  <si>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</si>
  <si>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</si>
  <si>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</si>
  <si>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</si>
  <si>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</si>
  <si>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</si>
  <si>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</si>
  <si>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</si>
  <si>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</si>
  <si>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</si>
  <si>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</si>
  <si>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</si>
  <si>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</si>
  <si>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</si>
  <si>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</si>
  <si>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</si>
  <si>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</si>
  <si>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</si>
  <si>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</si>
  <si>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</si>
  <si>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</si>
  <si>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</si>
  <si>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</si>
  <si>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</si>
  <si>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</si>
  <si>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</si>
  <si>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</si>
  <si>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</si>
  <si>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</si>
  <si>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</si>
  <si>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</si>
  <si>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</si>
  <si>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</si>
  <si>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</si>
  <si>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</si>
  <si>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</si>
  <si>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</si>
  <si>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</si>
  <si>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</si>
  <si>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</si>
  <si>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</si>
  <si>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</si>
  <si>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</si>
  <si>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</si>
  <si>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</si>
  <si>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</si>
  <si>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</si>
  <si>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</si>
  <si>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</si>
  <si>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</si>
  <si>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</si>
  <si>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</si>
  <si>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</si>
  <si>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</si>
  <si>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</si>
  <si>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</si>
  <si>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</si>
  <si>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</si>
  <si>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</si>
  <si>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</si>
  <si>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</si>
  <si>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</si>
  <si>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</si>
  <si>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</si>
  <si>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</si>
  <si>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</si>
  <si>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</si>
  <si>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</si>
  <si>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</si>
  <si>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</si>
  <si>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</si>
  <si>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</si>
  <si>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</si>
  <si>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</si>
  <si>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</si>
  <si>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</si>
  <si>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</si>
  <si>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</si>
  <si>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</si>
  <si>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</si>
  <si>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</si>
  <si>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</si>
  <si>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</si>
  <si>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</si>
  <si>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</si>
  <si>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</si>
  <si>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</si>
  <si>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</si>
  <si>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</si>
  <si>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</si>
  <si>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</si>
  <si>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</si>
  <si>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</si>
  <si>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</si>
  <si>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</si>
  <si>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</si>
  <si>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</si>
  <si>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</si>
  <si>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</si>
  <si>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</si>
  <si>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</si>
  <si>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</si>
  <si>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</si>
  <si>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</si>
  <si>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</si>
  <si>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</si>
  <si>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</si>
  <si>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</si>
  <si>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</si>
  <si>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</si>
  <si>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</si>
  <si>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</si>
  <si>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</si>
  <si>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</si>
  <si>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</si>
  <si>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</si>
  <si>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</si>
  <si>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</si>
  <si>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</si>
  <si>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</si>
  <si>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</si>
  <si>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</si>
  <si>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</si>
  <si>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</si>
  <si>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</si>
  <si>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</si>
  <si>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</si>
  <si>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</si>
  <si>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</si>
  <si>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</si>
  <si>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</si>
  <si>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</si>
  <si>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</si>
  <si>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</si>
  <si>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</si>
  <si>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</si>
  <si>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</si>
  <si>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</si>
  <si>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</si>
  <si>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</si>
  <si>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</si>
  <si>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</si>
  <si>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</si>
  <si>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</si>
  <si>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</si>
  <si>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</si>
  <si>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</si>
  <si>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</si>
  <si>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</si>
  <si>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</si>
  <si>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</si>
  <si>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</si>
  <si>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</si>
  <si>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</si>
  <si>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</si>
  <si>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</si>
  <si>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</si>
  <si>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</si>
  <si>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</si>
  <si>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</si>
  <si>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</si>
  <si>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</si>
  <si>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</si>
  <si>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</si>
  <si>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</si>
  <si>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</si>
  <si>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</si>
  <si>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</si>
  <si>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</si>
  <si>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</si>
  <si>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</si>
  <si>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</si>
  <si>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</si>
  <si>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</si>
  <si>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</si>
  <si>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</si>
  <si>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</si>
  <si>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</si>
  <si>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</si>
  <si>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</si>
  <si>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</si>
  <si>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</si>
  <si>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</si>
  <si>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</si>
  <si>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</si>
  <si>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</si>
  <si>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</si>
  <si>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</si>
  <si>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</si>
  <si>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</si>
  <si>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</si>
  <si>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</si>
  <si>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</si>
  <si>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</si>
  <si>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</si>
  <si>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</si>
  <si>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</si>
  <si>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</si>
  <si>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</si>
  <si>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</si>
  <si>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</si>
  <si>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</si>
  <si>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</si>
  <si>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</si>
  <si>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</si>
  <si>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</si>
  <si>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</si>
  <si>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</si>
  <si>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</si>
  <si>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</si>
  <si>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</si>
  <si>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</si>
  <si>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</si>
  <si>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</si>
  <si>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</si>
  <si>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</si>
  <si>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</si>
  <si>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</si>
  <si>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</si>
  <si>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</si>
  <si>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</si>
  <si>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</si>
  <si>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</si>
  <si>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</si>
  <si>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</si>
  <si>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</si>
  <si>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</si>
  <si>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</si>
  <si>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</si>
  <si>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</si>
  <si>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</si>
  <si>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</si>
  <si>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</si>
  <si>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</si>
  <si>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</si>
  <si>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</si>
  <si>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</si>
  <si>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</si>
  <si>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</si>
  <si>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</si>
  <si>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</si>
  <si>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</si>
  <si>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</si>
  <si>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</si>
  <si>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</si>
  <si>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</si>
  <si>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</si>
  <si>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</si>
  <si>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</si>
  <si>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</si>
  <si>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</si>
  <si>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</si>
  <si>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</si>
  <si>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</si>
  <si>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</si>
  <si>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</si>
  <si>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</si>
  <si>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</si>
  <si>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</si>
  <si>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</si>
  <si>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</si>
  <si>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</si>
  <si>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</si>
  <si>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</si>
  <si>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</si>
  <si>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</si>
  <si>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</si>
  <si>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</si>
  <si>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</si>
  <si>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</si>
  <si>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</si>
  <si>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</si>
  <si>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</si>
  <si>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</si>
  <si>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</si>
  <si>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</si>
  <si>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</si>
  <si>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</si>
  <si>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</si>
  <si>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</si>
  <si>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</si>
  <si>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</si>
  <si>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</si>
  <si>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</si>
  <si>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</si>
  <si>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</si>
  <si>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</si>
  <si>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</si>
  <si>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</si>
  <si>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</si>
  <si>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</si>
  <si>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</si>
  <si>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</si>
  <si>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</si>
  <si>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</si>
  <si>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</si>
  <si>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</si>
  <si>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</si>
  <si>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</si>
  <si>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</si>
  <si>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</si>
  <si>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</si>
  <si>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</si>
  <si>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</si>
  <si>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</si>
  <si>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</si>
  <si>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</si>
  <si>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</si>
  <si>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</si>
  <si>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</si>
  <si>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</si>
  <si>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</si>
  <si>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</si>
  <si>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</si>
  <si>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</si>
  <si>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</si>
  <si>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</si>
  <si>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</si>
  <si>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</si>
  <si>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</si>
  <si>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</si>
  <si>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</si>
  <si>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</si>
  <si>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</si>
  <si>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</si>
  <si>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</si>
  <si>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</si>
  <si>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</si>
  <si>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</si>
  <si>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</si>
  <si>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</si>
  <si>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</si>
  <si>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</si>
  <si>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</si>
  <si>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</si>
  <si>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</si>
  <si>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</si>
  <si>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</si>
  <si>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</si>
  <si>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</si>
  <si>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</si>
  <si>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</si>
  <si>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</si>
  <si>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</si>
  <si>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</si>
  <si>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</si>
  <si>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</si>
  <si>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</si>
  <si>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</si>
  <si>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</si>
  <si>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</si>
  <si>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</si>
  <si>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</si>
  <si>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</si>
  <si>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</si>
  <si>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</si>
  <si>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</si>
  <si>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</si>
  <si>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</si>
  <si>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</si>
  <si>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</si>
  <si>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</si>
  <si>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</si>
  <si>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</si>
  <si>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</si>
  <si>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</si>
  <si>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</si>
  <si>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</si>
  <si>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</si>
  <si>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</si>
  <si>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</si>
  <si>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</si>
  <si>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</si>
  <si>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</si>
  <si>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</si>
  <si>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</si>
  <si>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</si>
  <si>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</si>
  <si>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</si>
  <si>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</si>
  <si>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</si>
  <si>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</si>
  <si>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</si>
  <si>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</si>
  <si>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</si>
  <si>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</si>
  <si>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</si>
  <si>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</si>
  <si>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</si>
  <si>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</si>
  <si>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</si>
  <si>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</si>
  <si>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</si>
  <si>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</si>
  <si>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</si>
  <si>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</si>
  <si>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</si>
  <si>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</si>
  <si>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</si>
  <si>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</si>
  <si>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</si>
  <si>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</si>
  <si>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</si>
  <si>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</si>
  <si>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</si>
  <si>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</si>
  <si>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</si>
  <si>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</si>
  <si>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</si>
  <si>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</si>
  <si>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</si>
  <si>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</si>
  <si>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</si>
  <si>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</si>
  <si>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</si>
  <si>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</si>
  <si>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</si>
  <si>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</si>
  <si>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</si>
  <si>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</si>
  <si>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</si>
  <si>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</si>
  <si>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</si>
  <si>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</si>
  <si>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</si>
  <si>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</si>
  <si>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</si>
  <si>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</si>
  <si>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</si>
  <si>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</si>
  <si>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</si>
  <si>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</si>
  <si>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</si>
  <si>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</si>
  <si>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</si>
  <si>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</si>
  <si>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</si>
  <si>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</si>
  <si>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</si>
  <si>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</si>
  <si>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</si>
  <si>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</si>
  <si>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</si>
  <si>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</si>
  <si>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</si>
  <si>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</si>
  <si>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</si>
  <si>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</si>
  <si>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</si>
  <si>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</si>
  <si>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</si>
  <si>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</si>
  <si>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</si>
  <si>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</si>
  <si>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</si>
  <si>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</si>
  <si>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</si>
  <si>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</si>
  <si>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</si>
  <si>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</si>
  <si>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</si>
  <si>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</si>
  <si>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</si>
  <si>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</si>
  <si>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</si>
  <si>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</si>
  <si>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</si>
  <si>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</si>
  <si>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</si>
  <si>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</si>
  <si>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</si>
  <si>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</si>
  <si>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</si>
  <si>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</si>
  <si>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</si>
  <si>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</si>
  <si>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</si>
  <si>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</si>
  <si>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</si>
  <si>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</si>
  <si>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</si>
  <si>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</si>
  <si>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</si>
  <si>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</si>
  <si>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</si>
  <si>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</si>
  <si>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</si>
  <si>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</si>
  <si>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</si>
  <si>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</si>
  <si>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</si>
  <si>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</si>
  <si>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</si>
  <si>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</si>
  <si>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</si>
  <si>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</si>
  <si>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</si>
  <si>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</si>
  <si>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</si>
  <si>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</si>
  <si>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</si>
  <si>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</si>
  <si>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</si>
  <si>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</si>
  <si>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</si>
  <si>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</si>
  <si>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</si>
  <si>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</si>
  <si>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</si>
  <si>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</si>
  <si>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</si>
  <si>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</si>
  <si>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</si>
  <si>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</si>
  <si>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</si>
  <si>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</si>
  <si>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</si>
  <si>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</si>
  <si>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</si>
  <si>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</si>
  <si>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</si>
  <si>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</si>
  <si>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</si>
  <si>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</si>
  <si>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</si>
  <si>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</si>
  <si>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</si>
  <si>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</si>
  <si>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</si>
  <si>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</si>
  <si>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</si>
  <si>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</si>
  <si>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</si>
  <si>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</si>
  <si>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</si>
  <si>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</si>
  <si>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</si>
  <si>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</si>
  <si>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</si>
  <si>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</si>
  <si>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</si>
  <si>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</si>
  <si>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</si>
  <si>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</si>
  <si>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</si>
  <si>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</si>
  <si>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</si>
  <si>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</si>
  <si>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</si>
  <si>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</si>
  <si>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</si>
  <si>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</si>
  <si>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</si>
  <si>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</si>
  <si>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</si>
  <si>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</si>
  <si>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</si>
  <si>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</si>
  <si>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</si>
  <si>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</si>
  <si>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</si>
  <si>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</si>
  <si>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</si>
  <si>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</si>
  <si>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</si>
  <si>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</si>
  <si>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</si>
  <si>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</si>
  <si>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</si>
  <si>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</si>
  <si>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</si>
  <si>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</si>
  <si>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</si>
  <si>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</si>
  <si>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</si>
  <si>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</si>
  <si>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</si>
  <si>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</si>
  <si>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</si>
  <si>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</si>
  <si>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</si>
  <si>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</si>
  <si>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</si>
  <si>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</si>
  <si>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</si>
  <si>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</si>
  <si>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</si>
  <si>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</si>
  <si>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</si>
  <si>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</si>
  <si>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</si>
  <si>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</si>
  <si>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</si>
  <si>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</si>
  <si>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</si>
  <si>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</si>
  <si>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</si>
  <si>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</si>
  <si>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</si>
  <si>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</si>
  <si>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</si>
  <si>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</si>
  <si>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</si>
  <si>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</si>
  <si>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</si>
  <si>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</si>
  <si>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</si>
  <si>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</si>
  <si>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</si>
  <si>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</si>
  <si>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</si>
  <si>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</si>
  <si>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</si>
  <si>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</si>
  <si>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</si>
  <si>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</si>
  <si>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</si>
  <si>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</si>
  <si>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</si>
  <si>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</si>
  <si>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</si>
  <si>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</si>
  <si>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</si>
  <si>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</si>
  <si>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</si>
  <si>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</si>
  <si>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</si>
  <si>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</si>
  <si>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</si>
  <si>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</si>
  <si>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</si>
  <si>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</si>
  <si>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</si>
  <si>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</si>
  <si>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</si>
  <si>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</si>
  <si>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</si>
  <si>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</si>
  <si>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</si>
  <si>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</si>
  <si>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</si>
  <si>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</si>
  <si>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</si>
  <si>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</si>
  <si>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</si>
  <si>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</si>
  <si>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</si>
  <si>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</si>
  <si>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</si>
  <si>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</si>
  <si>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</si>
  <si>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</si>
  <si>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</si>
  <si>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</si>
  <si>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</si>
  <si>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</si>
  <si>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</si>
  <si>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</si>
  <si>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</si>
  <si>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</si>
  <si>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</si>
  <si>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</si>
  <si>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</si>
  <si>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</si>
  <si>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</si>
  <si>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</si>
  <si>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</si>
  <si>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</si>
  <si>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</si>
  <si>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</si>
  <si>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</si>
  <si>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</si>
  <si>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</si>
  <si>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</si>
  <si>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</si>
  <si>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</si>
  <si>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</si>
  <si>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</si>
  <si>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</si>
  <si>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</si>
  <si>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</si>
  <si>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</si>
  <si>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</si>
  <si>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</si>
  <si>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</si>
  <si>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</si>
  <si>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</si>
  <si>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</si>
  <si>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</si>
  <si>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</si>
  <si>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</si>
  <si>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</si>
  <si>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</si>
  <si>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</si>
  <si>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</si>
  <si>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</si>
  <si>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</si>
  <si>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</si>
  <si>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</si>
  <si>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</si>
  <si>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</si>
  <si>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</si>
  <si>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</si>
  <si>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</si>
  <si>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</si>
  <si>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</si>
  <si>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</si>
  <si>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</si>
  <si>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</si>
  <si>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</si>
  <si>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</si>
  <si>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</si>
  <si>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</si>
  <si>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</si>
  <si>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</si>
  <si>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</si>
  <si>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</si>
  <si>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</si>
  <si>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</si>
  <si>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</si>
  <si>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</si>
  <si>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</si>
  <si>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</si>
  <si>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</si>
  <si>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</si>
  <si>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</si>
  <si>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</si>
  <si>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</si>
  <si>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</si>
  <si>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</si>
  <si>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</si>
  <si>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</si>
  <si>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</si>
  <si>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</si>
  <si>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</si>
  <si>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</si>
  <si>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</si>
  <si>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</si>
  <si>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</si>
  <si>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</si>
  <si>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</si>
  <si>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</si>
  <si>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</si>
  <si>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</si>
  <si>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</si>
  <si>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</si>
  <si>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</si>
  <si>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</si>
  <si>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</si>
  <si>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</si>
  <si>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</si>
  <si>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</si>
  <si>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</si>
  <si>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</si>
  <si>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</si>
  <si>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</si>
  <si>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</si>
  <si>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</si>
  <si>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</si>
  <si>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</si>
  <si>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</si>
  <si>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</si>
  <si>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</si>
  <si>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</si>
  <si>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</si>
  <si>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</si>
  <si>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</si>
  <si>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</si>
  <si>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</si>
  <si>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</si>
  <si>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</si>
  <si>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</si>
  <si>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</si>
  <si>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</si>
  <si>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</si>
  <si>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</si>
  <si>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</si>
  <si>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</si>
  <si>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</si>
  <si>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</si>
  <si>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</si>
  <si>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</si>
  <si>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</si>
  <si>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</si>
  <si>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</si>
  <si>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</si>
  <si>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</si>
  <si>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</si>
  <si>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</si>
  <si>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</si>
  <si>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</si>
  <si>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</si>
  <si>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</si>
  <si>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</si>
  <si>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</si>
  <si>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</si>
  <si>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</si>
  <si>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</si>
  <si>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</si>
  <si>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</si>
  <si>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</si>
  <si>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</si>
  <si>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</si>
  <si>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</si>
  <si>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</si>
  <si>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</si>
  <si>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</si>
  <si>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</si>
  <si>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</si>
  <si>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</si>
  <si>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</si>
  <si>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</si>
  <si>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</si>
  <si>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</si>
  <si>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</si>
  <si>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</si>
  <si>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</si>
  <si>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</si>
  <si>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</si>
  <si>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</si>
  <si>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</si>
  <si>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</si>
  <si>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</si>
  <si>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</si>
  <si>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</si>
  <si>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</si>
  <si>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</si>
  <si>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</si>
  <si>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</si>
  <si>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</si>
  <si>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</si>
  <si>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</si>
  <si>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</si>
  <si>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</si>
  <si>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</si>
  <si>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</si>
  <si>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</si>
  <si>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</si>
  <si>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</si>
  <si>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</si>
  <si>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</si>
  <si>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</si>
  <si>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</si>
  <si>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</si>
  <si>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</si>
  <si>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</si>
  <si>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</si>
  <si>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</si>
  <si>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</si>
  <si>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</si>
  <si>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</si>
  <si>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</si>
  <si>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</si>
  <si>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</si>
  <si>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</si>
  <si>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</si>
  <si>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</si>
  <si>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</si>
  <si>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</si>
  <si>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</si>
  <si>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</si>
  <si>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</si>
  <si>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</si>
  <si>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</si>
  <si>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</si>
  <si>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</si>
  <si>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</si>
  <si>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</si>
  <si>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</si>
  <si>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</si>
  <si>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</si>
  <si>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</si>
  <si>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</si>
  <si>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</si>
  <si>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</si>
  <si>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</si>
  <si>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</si>
  <si>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</si>
  <si>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</si>
  <si>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</si>
  <si>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</si>
  <si>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</si>
  <si>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</si>
  <si>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</si>
  <si>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</si>
  <si>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</si>
  <si>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</si>
  <si>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</si>
  <si>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</si>
  <si>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</si>
  <si>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</si>
  <si>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</si>
  <si>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</si>
  <si>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</si>
  <si>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</si>
  <si>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</si>
  <si>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</si>
  <si>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</si>
  <si>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</si>
  <si>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</si>
  <si>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</si>
  <si>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</si>
  <si>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</si>
  <si>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</si>
  <si>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</si>
  <si>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</si>
  <si>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</si>
  <si>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</si>
  <si>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</si>
  <si>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</si>
  <si>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</si>
  <si>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</si>
  <si>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</si>
  <si>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</si>
  <si>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</si>
  <si>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</si>
  <si>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</si>
  <si>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</si>
  <si>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</si>
  <si>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</si>
  <si>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</si>
  <si>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</si>
  <si>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</si>
  <si>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</si>
  <si>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</si>
  <si>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</si>
  <si>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</si>
  <si>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</si>
  <si>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</si>
  <si>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</si>
  <si>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</si>
  <si>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</si>
  <si>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</si>
  <si>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</si>
  <si>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</si>
  <si>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</si>
  <si>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</si>
  <si>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</si>
  <si>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</si>
  <si>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</si>
  <si>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</si>
  <si>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</si>
  <si>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</si>
  <si>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</si>
  <si>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</si>
  <si>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</si>
  <si>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</si>
  <si>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</si>
  <si>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</si>
  <si>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</si>
  <si>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</si>
  <si>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</si>
  <si>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</si>
  <si>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</si>
  <si>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</si>
  <si>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</si>
  <si>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</si>
  <si>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</si>
  <si>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</si>
  <si>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</si>
  <si>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</si>
  <si>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</si>
  <si>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</si>
  <si>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</si>
  <si>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</si>
  <si>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</si>
  <si>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</si>
  <si>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</si>
  <si>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</si>
  <si>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</si>
  <si>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</si>
  <si>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</si>
  <si>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</si>
  <si>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</si>
  <si>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</si>
  <si>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</si>
  <si>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</si>
  <si>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</si>
  <si>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</si>
  <si>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</si>
  <si>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</si>
  <si>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</si>
  <si>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</si>
  <si>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</si>
  <si>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</si>
  <si>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</si>
  <si>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</si>
  <si>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</si>
  <si>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</si>
  <si>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</si>
  <si>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</si>
  <si>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</si>
  <si>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</si>
  <si>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</si>
  <si>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</si>
  <si>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</si>
  <si>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</si>
  <si>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</si>
  <si>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</si>
  <si>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</si>
  <si>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</si>
  <si>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</si>
  <si>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</si>
  <si>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</si>
  <si>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</si>
  <si>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</si>
  <si>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</si>
  <si>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</si>
  <si>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</si>
  <si>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</si>
  <si>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</si>
  <si>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</si>
  <si>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</si>
  <si>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</si>
  <si>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</si>
  <si>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</si>
  <si>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</si>
  <si>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</si>
  <si>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</si>
  <si>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</si>
  <si>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</si>
  <si>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</si>
  <si>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</si>
  <si>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</si>
  <si>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</si>
  <si>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</si>
  <si>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</si>
  <si>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</si>
  <si>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</si>
  <si>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</si>
  <si>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</si>
  <si>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</si>
  <si>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</si>
  <si>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</si>
  <si>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</si>
  <si>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</si>
  <si>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</si>
  <si>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</si>
  <si>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</si>
  <si>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</si>
  <si>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</si>
  <si>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</si>
  <si>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</si>
  <si>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</si>
  <si>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</si>
  <si>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</si>
  <si>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</si>
  <si>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</si>
  <si>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</si>
  <si>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</si>
  <si>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</si>
  <si>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</si>
  <si>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</si>
  <si>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</si>
  <si>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</si>
  <si>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</si>
  <si>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</si>
  <si>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</si>
  <si>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</si>
  <si>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</si>
  <si>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</si>
  <si>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</si>
  <si>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</si>
  <si>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</si>
  <si>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</si>
  <si>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</si>
  <si>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</si>
  <si>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</si>
  <si>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</si>
  <si>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</si>
  <si>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</si>
  <si>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</si>
  <si>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</si>
  <si>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</si>
  <si>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</si>
  <si>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</si>
  <si>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</si>
  <si>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</si>
  <si>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</si>
  <si>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</si>
  <si>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</si>
  <si>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</si>
  <si>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</si>
  <si>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</si>
  <si>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</si>
  <si>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</si>
  <si>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</si>
  <si>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</si>
  <si>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</si>
  <si>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</si>
  <si>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</si>
  <si>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</si>
  <si>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</si>
  <si>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</si>
  <si>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</si>
  <si>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</si>
  <si>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</si>
  <si>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</si>
  <si>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</si>
  <si>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</si>
  <si>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</si>
  <si>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</si>
  <si>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</si>
  <si>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</si>
  <si>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</si>
  <si>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</si>
  <si>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</si>
  <si>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</si>
  <si>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</si>
  <si>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</si>
  <si>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</si>
  <si>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</si>
  <si>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</si>
  <si>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</si>
  <si>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</si>
  <si>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</si>
  <si>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</si>
  <si>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</si>
  <si>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</si>
  <si>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</si>
  <si>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</si>
  <si>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</si>
  <si>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</si>
  <si>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</si>
  <si>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</si>
  <si>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</si>
  <si>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</si>
  <si>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</si>
  <si>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</si>
  <si>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</si>
  <si>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</si>
  <si>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</si>
  <si>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</si>
  <si>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</si>
  <si>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</si>
  <si>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</si>
  <si>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</si>
  <si>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</si>
  <si>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</si>
  <si>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</si>
  <si>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</si>
  <si>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</si>
  <si>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</si>
  <si>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</si>
  <si>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</si>
  <si>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</si>
  <si>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</si>
  <si>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</si>
  <si>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</si>
  <si>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</si>
  <si>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</si>
  <si>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</si>
  <si>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</si>
  <si>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</si>
  <si>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</si>
  <si>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</si>
  <si>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</si>
  <si>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</si>
  <si>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</si>
  <si>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</si>
  <si>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</si>
  <si>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</si>
  <si>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</si>
  <si>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</si>
  <si>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</si>
  <si>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</si>
  <si>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</si>
  <si>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</si>
  <si>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</si>
  <si>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</si>
  <si>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</si>
  <si>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</si>
  <si>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</si>
  <si>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</si>
  <si>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</si>
  <si>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</si>
  <si>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</si>
  <si>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</si>
  <si>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</si>
  <si>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</si>
  <si>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</si>
  <si>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</si>
  <si>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</si>
  <si>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</si>
  <si>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</si>
  <si>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</si>
  <si>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</si>
  <si>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</si>
  <si>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</si>
  <si>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</si>
  <si>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</si>
  <si>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</si>
  <si>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</si>
  <si>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</si>
  <si>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</si>
  <si>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</si>
  <si>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</si>
  <si>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</si>
  <si>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</si>
  <si>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</si>
  <si>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</si>
  <si>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</si>
  <si>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</si>
  <si>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</si>
  <si>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</si>
  <si>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</si>
  <si>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</si>
  <si>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</si>
  <si>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</si>
  <si>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</si>
  <si>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</si>
  <si>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</si>
  <si>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</si>
  <si>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</si>
  <si>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</si>
  <si>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</si>
  <si>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</si>
  <si>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</si>
  <si>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</si>
  <si>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</si>
  <si>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</si>
  <si>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</si>
  <si>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</si>
  <si>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</si>
  <si>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</si>
  <si>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</si>
  <si>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</si>
  <si>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</si>
  <si>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</si>
  <si>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</si>
  <si>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</si>
  <si>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</si>
  <si>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</si>
  <si>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</si>
  <si>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</si>
  <si>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</si>
  <si>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</si>
  <si>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</si>
  <si>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</si>
  <si>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</si>
  <si>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</si>
  <si>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</si>
  <si>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</si>
  <si>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</si>
  <si>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</si>
  <si>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</si>
  <si>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</si>
  <si>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</si>
  <si>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</si>
  <si>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</si>
  <si>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</si>
  <si>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</si>
  <si>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</si>
  <si>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</si>
  <si>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</si>
  <si>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</si>
  <si>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</si>
  <si>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</si>
  <si>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</si>
  <si>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</si>
  <si>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</si>
  <si>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</si>
  <si>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</si>
  <si>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</si>
  <si>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</si>
  <si>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</si>
  <si>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</si>
  <si>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</si>
  <si>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</si>
  <si>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</si>
  <si>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</si>
  <si>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</si>
  <si>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</si>
  <si>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</si>
  <si>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</si>
  <si>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</si>
  <si>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</si>
  <si>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</si>
  <si>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</si>
  <si>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</si>
  <si>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</si>
  <si>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</si>
  <si>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</si>
  <si>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</si>
  <si>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</si>
  <si>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</si>
  <si>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</si>
  <si>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</si>
  <si>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</si>
  <si>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</si>
  <si>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</si>
  <si>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</si>
  <si>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</si>
  <si>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</si>
  <si>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</si>
  <si>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</si>
  <si>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</si>
  <si>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</si>
  <si>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</si>
  <si>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</si>
  <si>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</si>
  <si>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</si>
  <si>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</si>
  <si>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</si>
  <si>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</si>
  <si>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</si>
  <si>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</si>
  <si>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</si>
  <si>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</si>
  <si>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</si>
  <si>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</si>
  <si>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</si>
  <si>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</si>
  <si>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</si>
  <si>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</si>
  <si>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</si>
  <si>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</si>
  <si>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</si>
  <si>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</si>
  <si>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</si>
  <si>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</si>
  <si>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</si>
  <si>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</si>
  <si>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</si>
  <si>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</si>
  <si>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</si>
  <si>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</si>
  <si>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</si>
  <si>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</si>
  <si>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</si>
  <si>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</si>
  <si>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</si>
  <si>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</si>
  <si>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</si>
  <si>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</si>
  <si>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</si>
  <si>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</si>
  <si>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</si>
  <si>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</si>
  <si>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</si>
  <si>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</si>
  <si>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</si>
  <si>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</si>
  <si>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</si>
  <si>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</si>
  <si>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</si>
  <si>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</si>
  <si>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</si>
  <si>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</si>
  <si>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</si>
  <si>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</si>
  <si>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</si>
  <si>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</si>
  <si>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</si>
  <si>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</si>
  <si>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</si>
  <si>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</si>
  <si>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</si>
  <si>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</si>
  <si>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</si>
  <si>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</si>
  <si>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</si>
  <si>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</si>
  <si>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</si>
  <si>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</si>
  <si>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</si>
  <si>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</si>
  <si>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</si>
  <si>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</si>
  <si>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</si>
  <si>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</si>
  <si>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</si>
  <si>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</si>
  <si>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</si>
  <si>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</si>
  <si>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</si>
  <si>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</si>
  <si>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</si>
  <si>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</si>
  <si>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</si>
  <si>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</si>
  <si>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</si>
  <si>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</si>
  <si>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</si>
  <si>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</si>
  <si>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</si>
  <si>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</si>
  <si>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</si>
  <si>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</si>
  <si>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</si>
  <si>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</si>
  <si>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</si>
  <si>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</si>
  <si>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</si>
  <si>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</si>
  <si>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</si>
  <si>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</si>
  <si>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</si>
  <si>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</si>
  <si>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</si>
  <si>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</si>
  <si>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</si>
  <si>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</si>
  <si>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</si>
  <si>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</si>
  <si>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</si>
  <si>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</si>
  <si>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</si>
  <si>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</si>
  <si>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</si>
  <si>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</si>
  <si>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</si>
  <si>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</si>
  <si>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</si>
  <si>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</si>
  <si>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</si>
  <si>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</si>
  <si>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</si>
  <si>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</si>
  <si>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</si>
  <si>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</si>
  <si>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</si>
  <si>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</si>
  <si>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</si>
  <si>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</si>
  <si>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</si>
  <si>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</si>
  <si>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</si>
  <si>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</si>
  <si>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</si>
  <si>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</si>
  <si>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</si>
  <si>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</si>
  <si>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</si>
  <si>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</si>
  <si>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</si>
  <si>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</si>
  <si>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</si>
  <si>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</si>
  <si>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</si>
  <si>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</si>
  <si>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</si>
  <si>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</si>
  <si>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</si>
  <si>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</si>
  <si>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</si>
  <si>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</si>
  <si>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</si>
  <si>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</si>
  <si>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</si>
  <si>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</si>
  <si>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</si>
  <si>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</si>
  <si>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</si>
  <si>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</si>
  <si>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</si>
  <si>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</si>
  <si>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</si>
  <si>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</si>
  <si>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</si>
  <si>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</si>
  <si>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</si>
  <si>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</si>
  <si>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</si>
  <si>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</si>
  <si>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</si>
  <si>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</si>
  <si>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</si>
  <si>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</si>
  <si>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</si>
  <si>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</si>
  <si>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</si>
  <si>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</si>
  <si>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</si>
  <si>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</si>
  <si>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</si>
  <si>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</si>
  <si>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</si>
  <si>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</si>
  <si>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</si>
  <si>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</si>
  <si>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</si>
  <si>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</si>
  <si>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</si>
  <si>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</si>
  <si>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</si>
  <si>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</si>
  <si>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</si>
  <si>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</si>
  <si>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</si>
  <si>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</si>
  <si>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</si>
  <si>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</si>
  <si>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</si>
  <si>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</si>
  <si>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</si>
  <si>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</si>
  <si>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</si>
  <si>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</si>
  <si>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</si>
  <si>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</si>
  <si>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</si>
  <si>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</si>
  <si>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</si>
  <si>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</si>
  <si>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</si>
  <si>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</si>
  <si>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</si>
  <si>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</si>
  <si>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</si>
  <si>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</si>
  <si>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</si>
  <si>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</si>
  <si>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</si>
  <si>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</si>
  <si>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</si>
  <si>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</si>
  <si>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</si>
  <si>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</si>
  <si>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</si>
  <si>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</si>
  <si>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</si>
  <si>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</si>
  <si>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</si>
  <si>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</si>
  <si>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</si>
  <si>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</si>
  <si>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</si>
  <si>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</si>
  <si>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</si>
  <si>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</si>
  <si>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</si>
  <si>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</si>
  <si>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</si>
  <si>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</si>
  <si>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</si>
  <si>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</si>
  <si>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</si>
  <si>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</si>
  <si>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</si>
  <si>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</si>
  <si>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</si>
  <si>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</si>
  <si>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</si>
  <si>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</si>
  <si>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</si>
  <si>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</si>
  <si>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</si>
  <si>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</si>
  <si>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</si>
  <si>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</si>
  <si>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</si>
  <si>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</si>
  <si>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</si>
  <si>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</si>
  <si>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</si>
  <si>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</si>
  <si>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</si>
  <si>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</si>
  <si>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</si>
  <si>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</si>
  <si>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</si>
  <si>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</si>
  <si>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</si>
  <si>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</si>
  <si>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</si>
  <si>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</si>
  <si>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</si>
  <si>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</si>
  <si>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</si>
  <si>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</si>
  <si>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</si>
  <si>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</si>
  <si>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</si>
  <si>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</si>
  <si>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</si>
  <si>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</si>
  <si>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</si>
  <si>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</si>
  <si>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</si>
  <si>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</si>
  <si>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</si>
  <si>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</si>
  <si>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</si>
  <si>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</si>
  <si>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</si>
  <si>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</si>
  <si>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</si>
  <si>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</si>
  <si>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</si>
  <si>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</si>
  <si>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</si>
  <si>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</si>
  <si>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</si>
  <si>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</si>
  <si>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</si>
  <si>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</si>
  <si>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</si>
  <si>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</si>
  <si>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</si>
  <si>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</si>
  <si>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</si>
  <si>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</si>
  <si>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</si>
  <si>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</si>
  <si>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</si>
  <si>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</si>
  <si>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</si>
  <si>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</si>
  <si>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</si>
  <si>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</si>
  <si>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</si>
  <si>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</si>
  <si>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</si>
  <si>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</si>
  <si>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</si>
  <si>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</si>
  <si>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</si>
  <si>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</si>
  <si>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</si>
  <si>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</si>
  <si>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</si>
  <si>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</si>
  <si>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</si>
  <si>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</si>
  <si>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</si>
  <si>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</si>
  <si>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</si>
  <si>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</si>
  <si>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</si>
  <si>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</si>
  <si>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</si>
  <si>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</si>
  <si>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</si>
  <si>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</si>
  <si>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</si>
  <si>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</si>
  <si>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</si>
  <si>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</si>
  <si>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</si>
  <si>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</si>
  <si>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</si>
  <si>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</si>
  <si>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</si>
  <si>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</si>
  <si>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</si>
  <si>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</si>
  <si>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</si>
  <si>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</si>
  <si>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</si>
  <si>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</si>
  <si>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</si>
  <si>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</si>
  <si>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</si>
  <si>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</si>
  <si>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</si>
  <si>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</si>
  <si>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</si>
  <si>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</si>
  <si>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</si>
  <si>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</si>
  <si>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</si>
  <si>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</si>
  <si>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</si>
  <si>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</si>
  <si>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</si>
  <si>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</si>
  <si>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</si>
  <si>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</si>
  <si>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</si>
  <si>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</si>
  <si>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</si>
  <si>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</si>
  <si>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</si>
  <si>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</si>
  <si>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</si>
  <si>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</si>
  <si>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</si>
  <si>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</si>
  <si>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</si>
  <si>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</si>
  <si>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</si>
  <si>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</si>
  <si>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</si>
  <si>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</si>
  <si>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</si>
  <si>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</si>
  <si>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</si>
  <si>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</si>
  <si>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</si>
  <si>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</si>
  <si>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</si>
  <si>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</si>
  <si>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</si>
  <si>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</si>
  <si>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</si>
  <si>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</si>
  <si>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</si>
  <si>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</si>
  <si>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</si>
  <si>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</si>
  <si>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</si>
  <si>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</si>
  <si>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</si>
  <si>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</si>
  <si>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</si>
  <si>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</si>
  <si>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</si>
  <si>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</si>
  <si>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</si>
  <si>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</si>
  <si>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</si>
  <si>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</si>
  <si>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</si>
  <si>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</si>
  <si>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</si>
  <si>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</si>
  <si>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</si>
  <si>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</si>
  <si>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</si>
  <si>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</si>
  <si>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</si>
  <si>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</si>
  <si>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</si>
  <si>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</si>
  <si>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</si>
  <si>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</si>
  <si>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</si>
  <si>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</si>
  <si>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</si>
  <si>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</si>
  <si>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</si>
  <si>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</si>
  <si>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</si>
  <si>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</si>
  <si>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</si>
  <si>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</si>
  <si>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</si>
  <si>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</si>
  <si>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</si>
  <si>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</si>
  <si>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</si>
  <si>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</si>
  <si>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</si>
  <si>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</si>
  <si>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</si>
  <si>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</si>
  <si>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</si>
  <si>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</si>
  <si>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</si>
  <si>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</si>
  <si>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</si>
  <si>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</si>
  <si>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</si>
  <si>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</si>
  <si>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</si>
  <si>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</si>
  <si>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</si>
  <si>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</si>
  <si>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</si>
  <si>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</si>
  <si>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</si>
  <si>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</si>
  <si>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</si>
  <si>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</si>
  <si>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</si>
  <si>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</si>
  <si>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</si>
  <si>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</si>
  <si>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</si>
  <si>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</si>
  <si>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</si>
  <si>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</si>
  <si>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</si>
  <si>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</si>
  <si>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</si>
  <si>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</si>
  <si>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</si>
  <si>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</si>
  <si>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</si>
  <si>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</si>
  <si>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</si>
  <si>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</si>
  <si>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</si>
  <si>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</si>
  <si>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</si>
  <si>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</si>
  <si>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</si>
  <si>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</si>
  <si>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</si>
  <si>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</si>
  <si>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</si>
  <si>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</si>
  <si>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</si>
  <si>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</si>
  <si>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</si>
  <si>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</si>
  <si>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</si>
  <si>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</si>
  <si>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</si>
  <si>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</si>
  <si>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</si>
  <si>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</si>
  <si>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</si>
  <si>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</si>
  <si>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</si>
  <si>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</si>
  <si>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</si>
  <si>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</si>
  <si>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</si>
  <si>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</si>
  <si>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</si>
  <si>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</si>
  <si>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</si>
  <si>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</si>
  <si>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</si>
  <si>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</si>
  <si>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</si>
  <si>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</si>
  <si>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</si>
  <si>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</si>
  <si>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</si>
  <si>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</si>
  <si>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</si>
  <si>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</si>
  <si>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</si>
  <si>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</si>
  <si>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</si>
  <si>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</si>
  <si>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</si>
  <si>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</si>
  <si>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</si>
  <si>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</si>
  <si>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</si>
  <si>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</si>
  <si>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</si>
  <si>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</si>
  <si>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</si>
  <si>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</si>
  <si>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</si>
  <si>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</si>
  <si>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</si>
  <si>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</si>
  <si>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</si>
  <si>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</si>
  <si>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</si>
  <si>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</si>
  <si>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</si>
  <si>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</si>
  <si>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</si>
  <si>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</si>
  <si>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</si>
  <si>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</si>
  <si>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</si>
  <si>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</si>
  <si>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</si>
  <si>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</si>
  <si>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</si>
  <si>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</si>
  <si>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</si>
  <si>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</si>
  <si>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</si>
  <si>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</si>
  <si>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</si>
  <si>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</si>
  <si>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</si>
  <si>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</si>
  <si>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</si>
  <si>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</si>
  <si>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</si>
  <si>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</si>
  <si>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</si>
  <si>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</si>
  <si>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</si>
  <si>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</si>
  <si>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</si>
  <si>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</si>
  <si>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</si>
  <si>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</si>
  <si>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</si>
  <si>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</si>
  <si>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</si>
  <si>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</si>
  <si>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</si>
  <si>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</si>
  <si>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</si>
  <si>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</si>
  <si>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</si>
  <si>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</si>
  <si>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</si>
  <si>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</si>
  <si>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</si>
  <si>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</si>
  <si>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</si>
  <si>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</si>
  <si>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</si>
  <si>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</si>
  <si>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</si>
  <si>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</si>
  <si>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</si>
  <si>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</si>
  <si>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</si>
  <si>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</si>
  <si>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</si>
  <si>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</si>
  <si>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</si>
  <si>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</si>
  <si>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</si>
  <si>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</si>
  <si>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</si>
  <si>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</si>
  <si>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</si>
  <si>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</si>
  <si>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</si>
  <si>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</si>
  <si>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</si>
  <si>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</si>
  <si>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</si>
  <si>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</si>
  <si>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</si>
  <si>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</si>
  <si>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</si>
  <si>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</si>
  <si>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</si>
  <si>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</si>
  <si>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</si>
  <si>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</si>
  <si>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</si>
  <si>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</si>
  <si>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</si>
  <si>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</si>
  <si>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</si>
  <si>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</si>
  <si>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</si>
  <si>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</si>
  <si>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</si>
  <si>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</si>
  <si>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</si>
  <si>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</si>
  <si>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</si>
  <si>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</si>
  <si>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</si>
  <si>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</si>
  <si>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</si>
  <si>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</si>
  <si>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</si>
  <si>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</si>
  <si>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</si>
  <si>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</si>
  <si>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</si>
  <si>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</si>
  <si>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</si>
  <si>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</si>
  <si>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</si>
  <si>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</si>
  <si>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</si>
  <si>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</si>
  <si>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</si>
  <si>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</si>
  <si>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</si>
  <si>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</si>
  <si>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</si>
  <si>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</si>
  <si>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</si>
  <si>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</si>
  <si>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</si>
  <si>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</si>
  <si>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</si>
  <si>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</si>
  <si>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</si>
  <si>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</si>
  <si>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</si>
  <si>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</si>
  <si>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</si>
  <si>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</si>
  <si>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</si>
  <si>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</si>
  <si>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</si>
  <si>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</si>
  <si>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</si>
  <si>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</si>
  <si>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</si>
  <si>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</si>
  <si>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</si>
  <si>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</si>
  <si>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</si>
  <si>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</si>
  <si>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</si>
  <si>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</si>
  <si>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</si>
  <si>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</si>
  <si>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</si>
  <si>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</si>
  <si>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</si>
  <si>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</si>
  <si>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</si>
  <si>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</si>
  <si>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</si>
  <si>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</si>
  <si>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</si>
  <si>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</si>
  <si>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</si>
  <si>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</si>
  <si>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</si>
  <si>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</si>
  <si>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</si>
  <si>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</si>
  <si>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</si>
  <si>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</si>
  <si>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</si>
  <si>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</si>
  <si>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</si>
  <si>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</si>
  <si>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</si>
  <si>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</si>
  <si>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</si>
  <si>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</si>
  <si>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</si>
  <si>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</si>
  <si>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</si>
  <si>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</si>
  <si>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</si>
  <si>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</si>
  <si>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</si>
  <si>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</si>
  <si>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</si>
  <si>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</si>
  <si>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</si>
  <si>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</si>
  <si>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</si>
  <si>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</si>
  <si>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</si>
  <si>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</si>
  <si>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</si>
  <si>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</si>
  <si>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</si>
  <si>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</si>
  <si>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</si>
  <si>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</si>
  <si>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</si>
  <si>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</si>
  <si>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</si>
  <si>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</si>
  <si>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</si>
  <si>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</si>
  <si>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</si>
  <si>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</si>
  <si>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</si>
  <si>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</si>
  <si>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</si>
  <si>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</si>
  <si>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</si>
  <si>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</si>
  <si>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</si>
  <si>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</si>
  <si>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</si>
  <si>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</si>
  <si>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</si>
  <si>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</si>
  <si>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</si>
  <si>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</si>
  <si>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</si>
  <si>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</si>
  <si>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</si>
  <si>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</si>
  <si>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</si>
  <si>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</si>
  <si>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</si>
  <si>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</si>
  <si>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</si>
  <si>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</si>
  <si>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</si>
  <si>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</si>
  <si>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</si>
  <si>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</si>
  <si>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</si>
  <si>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</si>
  <si>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</si>
  <si>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</si>
  <si>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</si>
  <si>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</si>
  <si>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</si>
  <si>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</si>
  <si>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</si>
  <si>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</si>
  <si>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</si>
  <si>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</si>
  <si>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</si>
  <si>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</si>
  <si>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</si>
  <si>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</si>
  <si>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</si>
  <si>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</si>
  <si>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</si>
  <si>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</si>
  <si>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</si>
  <si>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</si>
  <si>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</si>
  <si>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</si>
  <si>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</si>
  <si>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</si>
  <si>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</si>
  <si>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</si>
  <si>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</si>
  <si>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</si>
  <si>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</si>
  <si>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</si>
  <si>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</si>
  <si>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</si>
  <si>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</si>
  <si>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</si>
  <si>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</si>
  <si>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</si>
  <si>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</si>
  <si>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</si>
  <si>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</si>
  <si>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</si>
  <si>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</si>
  <si>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</si>
  <si>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</si>
  <si>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</si>
  <si>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</si>
  <si>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</si>
  <si>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</si>
  <si>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</si>
  <si>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</si>
  <si>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</si>
  <si>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</si>
  <si>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</si>
  <si>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</si>
  <si>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</si>
  <si>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</si>
  <si>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</si>
  <si>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</si>
  <si>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</si>
  <si>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</si>
  <si>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</si>
  <si>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</si>
  <si>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</si>
  <si>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</si>
  <si>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</si>
  <si>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</si>
  <si>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</si>
  <si>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</si>
  <si>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</si>
  <si>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</si>
  <si>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</si>
  <si>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</si>
  <si>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</si>
  <si>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</si>
  <si>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</si>
  <si>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</si>
  <si>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</si>
  <si>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</si>
  <si>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</si>
  <si>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</si>
  <si>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</si>
  <si>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</si>
  <si>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</si>
  <si>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</si>
  <si>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</si>
  <si>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</si>
  <si>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</si>
  <si>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</si>
  <si>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</si>
  <si>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</si>
  <si>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</si>
  <si>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</si>
  <si>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</si>
  <si>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</si>
  <si>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</si>
  <si>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</si>
  <si>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</si>
  <si>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</si>
  <si>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</si>
  <si>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</si>
  <si>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</si>
  <si>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</si>
  <si>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</si>
  <si>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</si>
  <si>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</si>
  <si>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</si>
  <si>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</si>
  <si>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</si>
  <si>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</si>
  <si>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</si>
  <si>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</si>
  <si>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</si>
  <si>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</si>
  <si>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</si>
  <si>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</si>
  <si>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</si>
  <si>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</si>
  <si>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</si>
  <si>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</si>
  <si>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</si>
  <si>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</si>
  <si>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</si>
  <si>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</si>
  <si>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</si>
  <si>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</si>
  <si>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</si>
  <si>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</si>
  <si>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</si>
  <si>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</si>
  <si>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</si>
  <si>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</si>
  <si>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</si>
  <si>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</si>
  <si>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</si>
  <si>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</si>
  <si>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</si>
  <si>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</si>
  <si>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</si>
  <si>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</si>
  <si>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</si>
  <si>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</si>
  <si>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</si>
  <si>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</si>
  <si>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</si>
  <si>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</si>
  <si>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</si>
  <si>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</si>
  <si>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</si>
  <si>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</si>
  <si>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</si>
  <si>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</si>
  <si>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</si>
  <si>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</si>
  <si>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</si>
  <si>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</si>
  <si>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</si>
  <si>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</si>
  <si>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</si>
  <si>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</si>
  <si>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</si>
  <si>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</si>
  <si>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</si>
  <si>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</si>
  <si>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</si>
  <si>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</si>
  <si>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</si>
  <si>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</si>
  <si>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</si>
  <si>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</si>
  <si>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</si>
  <si>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</si>
  <si>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</si>
  <si>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</si>
  <si>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</si>
  <si>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</si>
  <si>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</si>
  <si>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</si>
  <si>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</si>
  <si>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</si>
  <si>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</si>
  <si>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</si>
  <si>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</si>
  <si>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</si>
  <si>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</si>
  <si>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</si>
  <si>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</si>
  <si>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</si>
  <si>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</si>
  <si>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</si>
  <si>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</si>
  <si>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</si>
  <si>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</si>
  <si>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</si>
  <si>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</si>
  <si>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</si>
  <si>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</si>
  <si>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</si>
  <si>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</si>
  <si>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</si>
  <si>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</si>
  <si>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</si>
  <si>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</si>
  <si>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</si>
  <si>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</si>
  <si>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</si>
  <si>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</si>
  <si>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</si>
  <si>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</si>
  <si>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</si>
  <si>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</si>
  <si>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</si>
  <si>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</si>
  <si>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</si>
  <si>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</si>
  <si>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</si>
  <si>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</si>
  <si>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</si>
  <si>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</si>
  <si>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</si>
  <si>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</si>
  <si>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</si>
  <si>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</si>
  <si>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</si>
  <si>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</si>
  <si>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</si>
  <si>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</si>
  <si>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</si>
  <si>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</si>
  <si>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</si>
  <si>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</si>
  <si>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</si>
  <si>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</si>
  <si>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</si>
  <si>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</si>
  <si>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</si>
  <si>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</si>
  <si>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</si>
  <si>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</si>
  <si>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</si>
  <si>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</si>
  <si>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</si>
  <si>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</si>
  <si>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</si>
  <si>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</si>
  <si>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</si>
  <si>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</si>
  <si>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</si>
  <si>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</si>
  <si>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</si>
  <si>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</si>
  <si>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</si>
  <si>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</si>
  <si>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</si>
  <si>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</si>
  <si>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</si>
  <si>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</si>
  <si>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</si>
  <si>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</si>
  <si>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</si>
  <si>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</si>
  <si>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</si>
  <si>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</si>
  <si>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</si>
  <si>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</si>
  <si>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</si>
  <si>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</si>
  <si>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</si>
  <si>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</si>
  <si>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</si>
  <si>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</si>
  <si>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</si>
  <si>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</si>
  <si>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</si>
  <si>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</si>
  <si>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</si>
  <si>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</si>
  <si>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</si>
  <si>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</si>
  <si>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</si>
  <si>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</si>
  <si>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</si>
  <si>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</si>
  <si>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</si>
  <si>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</si>
  <si>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</si>
  <si>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</si>
  <si>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</si>
  <si>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</si>
  <si>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</si>
  <si>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</si>
  <si>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</si>
  <si>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</si>
  <si>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</si>
  <si>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</si>
  <si>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</si>
  <si>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</si>
  <si>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</si>
  <si>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</si>
  <si>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</si>
  <si>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</si>
  <si>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</si>
  <si>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</si>
  <si>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</si>
  <si>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</si>
  <si>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</si>
  <si>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</si>
  <si>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</si>
  <si>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</si>
  <si>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</si>
  <si>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</si>
  <si>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</si>
  <si>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</si>
  <si>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</si>
  <si>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</si>
  <si>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</si>
  <si>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</si>
  <si>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</si>
  <si>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</si>
  <si>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</si>
  <si>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</si>
  <si>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</si>
  <si>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</si>
  <si>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</si>
  <si>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</si>
  <si>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</si>
  <si>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</si>
  <si>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</si>
  <si>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</si>
  <si>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</si>
  <si>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</si>
  <si>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</si>
  <si>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</si>
  <si>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</si>
  <si>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</si>
  <si>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</si>
  <si>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</si>
  <si>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</si>
  <si>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</si>
  <si>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</si>
  <si>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</si>
  <si>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</si>
  <si>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</si>
  <si>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</si>
  <si>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</si>
  <si>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</si>
  <si>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</si>
  <si>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</si>
  <si>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</si>
  <si>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</si>
  <si>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</si>
  <si>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</si>
  <si>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</si>
  <si>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</si>
  <si>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</si>
  <si>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</si>
  <si>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</si>
  <si>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</si>
  <si>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</si>
  <si>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</si>
  <si>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</si>
  <si>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</si>
  <si>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</si>
  <si>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</si>
  <si>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</si>
  <si>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</si>
  <si>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</si>
  <si>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</si>
  <si>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</si>
  <si>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</si>
  <si>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</si>
  <si>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</si>
  <si>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</si>
  <si>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</si>
  <si>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</si>
  <si>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</si>
  <si>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</si>
  <si>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</si>
  <si>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</si>
  <si>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</si>
  <si>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</si>
  <si>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</si>
  <si>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</si>
  <si>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</si>
  <si>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</si>
  <si>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</si>
  <si>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</si>
  <si>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</si>
  <si>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</si>
  <si>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</si>
  <si>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</si>
  <si>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</si>
  <si>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</si>
  <si>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</si>
  <si>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</si>
  <si>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</si>
  <si>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</si>
  <si>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</si>
  <si>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</si>
  <si>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</si>
  <si>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</si>
  <si>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</si>
  <si>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</si>
  <si>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</si>
  <si>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</si>
  <si>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</si>
  <si>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</si>
  <si>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</si>
  <si>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</si>
  <si>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</si>
  <si>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</si>
  <si>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</si>
  <si>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</si>
  <si>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</si>
  <si>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</si>
  <si>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</si>
  <si>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</si>
  <si>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</si>
  <si>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</si>
  <si>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</si>
  <si>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</si>
  <si>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</si>
  <si>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</si>
  <si>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</si>
  <si>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</si>
  <si>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</si>
  <si>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</si>
  <si>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</si>
  <si>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</si>
  <si>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</si>
  <si>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</si>
  <si>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</si>
  <si>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</si>
  <si>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</si>
  <si>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</si>
  <si>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</si>
  <si>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</si>
  <si>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</si>
  <si>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</si>
  <si>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</si>
  <si>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</si>
  <si>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</si>
  <si>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</si>
  <si>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</si>
  <si>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</si>
  <si>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</si>
  <si>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</si>
  <si>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</si>
  <si>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</si>
  <si>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</si>
  <si>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</si>
  <si>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</si>
  <si>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</si>
  <si>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</si>
  <si>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</si>
  <si>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</si>
  <si>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</si>
  <si>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</si>
  <si>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</si>
  <si>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</si>
  <si>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</si>
  <si>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</si>
  <si>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</si>
  <si>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</si>
  <si>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</si>
  <si>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</si>
  <si>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</si>
  <si>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</si>
  <si>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</si>
  <si>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</si>
  <si>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</si>
  <si>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</si>
  <si>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</si>
  <si>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</si>
  <si>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</si>
  <si>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</si>
  <si>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</si>
  <si>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</si>
  <si>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</si>
  <si>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</si>
  <si>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</si>
  <si>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</si>
  <si>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</si>
  <si>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</si>
  <si>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</si>
  <si>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</si>
  <si>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</si>
  <si>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</si>
  <si>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</si>
  <si>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</si>
  <si>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</si>
  <si>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</si>
  <si>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</si>
  <si>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</si>
  <si>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</si>
  <si>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</si>
  <si>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</si>
  <si>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</si>
  <si>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</si>
  <si>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</si>
  <si>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</si>
  <si>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</si>
  <si>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</si>
  <si>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</si>
  <si>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</si>
  <si>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</si>
  <si>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</si>
  <si>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</si>
  <si>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</si>
  <si>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</si>
  <si>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</si>
  <si>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</si>
  <si>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</si>
  <si>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</si>
  <si>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</si>
  <si>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</si>
  <si>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</si>
  <si>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</si>
  <si>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</si>
  <si>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</si>
  <si>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</si>
  <si>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</si>
  <si>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</si>
  <si>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</si>
  <si>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</si>
  <si>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</si>
  <si>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</si>
  <si>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</si>
  <si>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</si>
  <si>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</si>
  <si>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</si>
  <si>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</si>
  <si>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</si>
  <si>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</si>
  <si>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</si>
  <si>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</si>
  <si>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</si>
  <si>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</si>
  <si>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</si>
  <si>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</si>
  <si>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</si>
  <si>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</si>
  <si>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</si>
  <si>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</si>
  <si>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</si>
  <si>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</si>
  <si>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</si>
  <si>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</si>
  <si>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</si>
  <si>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</si>
  <si>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</si>
  <si>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</si>
  <si>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</si>
  <si>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</si>
  <si>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</si>
  <si>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</si>
  <si>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</si>
  <si>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</si>
  <si>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</si>
  <si>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</si>
  <si>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</si>
  <si>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</si>
  <si>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</si>
  <si>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</si>
  <si>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</si>
  <si>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</si>
  <si>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</si>
  <si>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</si>
  <si>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</si>
  <si>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</si>
  <si>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</si>
  <si>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</si>
  <si>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</si>
  <si>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</si>
  <si>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</si>
  <si>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</si>
  <si>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</si>
  <si>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</si>
  <si>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</si>
  <si>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</si>
  <si>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</si>
  <si>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</si>
  <si>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</si>
  <si>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</si>
  <si>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</si>
  <si>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</si>
  <si>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</si>
  <si>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</si>
  <si>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</si>
  <si>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</si>
  <si>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</si>
  <si>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</si>
  <si>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</si>
  <si>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</si>
  <si>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</si>
  <si>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</si>
  <si>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</si>
  <si>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</si>
  <si>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</si>
  <si>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</si>
  <si>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</si>
  <si>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</si>
  <si>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</si>
  <si>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</si>
  <si>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</si>
  <si>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</si>
  <si>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</si>
  <si>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</si>
  <si>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</si>
  <si>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</si>
  <si>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</si>
  <si>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</si>
  <si>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</si>
  <si>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</si>
  <si>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</si>
  <si>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</si>
  <si>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</si>
  <si>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</si>
  <si>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</si>
  <si>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</si>
  <si>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</si>
  <si>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</si>
  <si>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</si>
  <si>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</si>
  <si>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</si>
  <si>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</si>
  <si>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</si>
  <si>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</si>
  <si>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</si>
  <si>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</si>
  <si>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</si>
  <si>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</si>
  <si>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</si>
  <si>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</si>
  <si>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</si>
  <si>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</si>
  <si>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</si>
  <si>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</si>
  <si>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</si>
  <si>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</si>
  <si>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</si>
  <si>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</si>
  <si>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</si>
  <si>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</si>
  <si>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</si>
  <si>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</si>
  <si>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</si>
  <si>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</si>
  <si>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</si>
  <si>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</si>
  <si>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</si>
  <si>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</si>
  <si>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</si>
  <si>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</si>
  <si>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</si>
  <si>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</si>
  <si>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</si>
  <si>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</si>
  <si>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</si>
  <si>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</si>
  <si>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</si>
  <si>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</si>
  <si>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</si>
  <si>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</si>
  <si>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</si>
  <si>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</si>
  <si>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</si>
  <si>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</si>
  <si>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</si>
  <si>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</si>
  <si>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</si>
  <si>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</si>
  <si>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</si>
  <si>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</si>
  <si>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</si>
  <si>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</si>
  <si>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</si>
  <si>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</si>
  <si>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</si>
  <si>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</si>
  <si>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</si>
  <si>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</si>
  <si>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</si>
  <si>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</si>
  <si>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</si>
  <si>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</si>
  <si>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</si>
  <si>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</si>
  <si>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</si>
  <si>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</si>
  <si>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</si>
  <si>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</si>
  <si>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</si>
  <si>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</si>
  <si>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</si>
  <si>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</si>
  <si>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</si>
  <si>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</si>
  <si>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</si>
  <si>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</si>
  <si>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</si>
  <si>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</si>
  <si>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</si>
  <si>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</si>
  <si>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</si>
  <si>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</si>
  <si>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</si>
  <si>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</si>
  <si>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</si>
  <si>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</si>
  <si>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</si>
  <si>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</si>
  <si>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</si>
  <si>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</si>
  <si>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</si>
  <si>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</si>
  <si>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</si>
  <si>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</si>
  <si>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</si>
  <si>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</si>
  <si>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</si>
  <si>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</si>
  <si>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</si>
  <si>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</si>
  <si>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</si>
  <si>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</si>
  <si>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</si>
  <si>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</si>
  <si>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</si>
  <si>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</si>
  <si>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</si>
  <si>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</si>
  <si>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</si>
  <si>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</si>
  <si>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</si>
  <si>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</si>
  <si>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</si>
  <si>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</si>
  <si>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</si>
  <si>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</si>
  <si>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</si>
  <si>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</si>
  <si>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</si>
  <si>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</si>
  <si>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</si>
  <si>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</si>
  <si>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</si>
  <si>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</si>
  <si>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</si>
  <si>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</si>
  <si>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</si>
  <si>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</si>
  <si>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</si>
  <si>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</si>
  <si>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</si>
  <si>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</si>
  <si>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</si>
  <si>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</si>
  <si>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</si>
  <si>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</si>
  <si>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</si>
  <si>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</si>
  <si>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</si>
  <si>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</si>
  <si>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</si>
  <si>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</si>
  <si>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</si>
  <si>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</si>
  <si>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</si>
  <si>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</si>
  <si>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</si>
  <si>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</si>
  <si>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</si>
  <si>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</si>
  <si>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</si>
  <si>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</si>
  <si>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</si>
  <si>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</si>
  <si>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</si>
  <si>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</si>
  <si>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</si>
  <si>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</si>
  <si>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</si>
  <si>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</si>
  <si>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</si>
  <si>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</si>
  <si>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</si>
  <si>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</si>
  <si>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</si>
  <si>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</si>
  <si>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</si>
  <si>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</si>
  <si>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</si>
  <si>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</si>
  <si>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</si>
  <si>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</si>
  <si>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</si>
  <si>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</si>
  <si>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</si>
  <si>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</si>
  <si>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</si>
  <si>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</si>
  <si>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</si>
  <si>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</si>
  <si>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</si>
  <si>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</si>
  <si>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</si>
  <si>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</si>
  <si>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</si>
  <si>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</si>
  <si>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</si>
  <si>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</si>
  <si>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</si>
  <si>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</si>
  <si>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</si>
  <si>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</si>
  <si>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</si>
  <si>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</si>
  <si>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</si>
  <si>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</si>
  <si>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</si>
  <si>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</si>
  <si>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</si>
  <si>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</si>
  <si>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</si>
  <si>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</si>
  <si>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</si>
  <si>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</si>
  <si>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</si>
  <si>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</si>
  <si>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</si>
  <si>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</si>
  <si>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</si>
  <si>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</si>
  <si>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</si>
  <si>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</si>
  <si>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</si>
  <si>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</si>
  <si>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</si>
  <si>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</si>
  <si>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</si>
  <si>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</si>
  <si>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</si>
  <si>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</si>
  <si>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</si>
  <si>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</si>
  <si>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</si>
  <si>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</si>
  <si>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</si>
  <si>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</si>
  <si>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</si>
  <si>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</si>
  <si>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</si>
  <si>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</si>
  <si>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</si>
  <si>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</si>
  <si>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</si>
  <si>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</si>
  <si>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</si>
  <si>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</si>
  <si>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</si>
  <si>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</si>
  <si>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</si>
  <si>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</si>
  <si>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</si>
  <si>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</si>
  <si>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</si>
  <si>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</si>
  <si>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</si>
  <si>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</si>
  <si>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</si>
  <si>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</si>
  <si>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</si>
  <si>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</si>
  <si>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</si>
  <si>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</si>
  <si>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</si>
  <si>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</si>
  <si>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</si>
  <si>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</si>
  <si>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</si>
  <si>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</si>
  <si>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</si>
  <si>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</si>
  <si>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</si>
  <si>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</si>
  <si>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</si>
  <si>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</si>
  <si>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</si>
  <si>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</si>
  <si>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</si>
  <si>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</si>
  <si>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</si>
  <si>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</si>
  <si>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</si>
  <si>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</si>
  <si>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</si>
  <si>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</si>
  <si>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</si>
  <si>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</si>
  <si>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</si>
  <si>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</si>
  <si>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</si>
  <si>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</si>
  <si>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</si>
  <si>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</si>
  <si>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</si>
  <si>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</si>
  <si>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</si>
  <si>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</si>
  <si>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</si>
  <si>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</si>
  <si>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</si>
  <si>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</si>
  <si>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</si>
  <si>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</si>
  <si>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</si>
  <si>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</si>
  <si>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</si>
  <si>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</si>
  <si>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</si>
  <si>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</si>
  <si>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</si>
  <si>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</si>
  <si>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</si>
  <si>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</si>
  <si>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</si>
  <si>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</si>
  <si>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</si>
  <si>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</si>
  <si>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</si>
  <si>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</si>
  <si>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</si>
  <si>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</si>
  <si>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</si>
  <si>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</si>
  <si>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</si>
  <si>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</si>
  <si>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</si>
  <si>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</si>
  <si>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</si>
  <si>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</si>
  <si>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</si>
  <si>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</si>
  <si>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</si>
  <si>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</si>
  <si>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</si>
  <si>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</si>
  <si>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</si>
  <si>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</si>
  <si>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</si>
  <si>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</si>
  <si>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</si>
  <si>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</si>
  <si>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</si>
  <si>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</si>
  <si>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</si>
  <si>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</si>
  <si>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</si>
  <si>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</si>
  <si>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</si>
  <si>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</si>
  <si>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</si>
  <si>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</si>
  <si>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</si>
  <si>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</si>
  <si>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</si>
  <si>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</si>
  <si>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</si>
  <si>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</si>
  <si>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</si>
  <si>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</si>
  <si>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</si>
  <si>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</si>
  <si>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</si>
  <si>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</si>
  <si>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</si>
  <si>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</si>
  <si>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</si>
  <si>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</si>
  <si>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</si>
  <si>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</si>
  <si>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</si>
  <si>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</si>
  <si>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</si>
  <si>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</si>
  <si>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</si>
  <si>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</si>
  <si>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</si>
  <si>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</si>
  <si>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</si>
  <si>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</si>
  <si>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</si>
  <si>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</si>
  <si>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</si>
  <si>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</si>
  <si>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</si>
  <si>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</si>
  <si>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</si>
  <si>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</si>
  <si>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</si>
  <si>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</si>
  <si>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</si>
  <si>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</si>
  <si>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</si>
  <si>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</si>
  <si>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</si>
  <si>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</si>
  <si>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</si>
  <si>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</si>
  <si>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</si>
  <si>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</si>
  <si>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</si>
  <si>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</si>
  <si>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</si>
  <si>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</si>
  <si>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</si>
  <si>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</si>
  <si>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</si>
  <si>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</si>
  <si>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</si>
  <si>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</si>
  <si>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</si>
  <si>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</si>
  <si>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</si>
  <si>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</si>
  <si>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</si>
  <si>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</si>
  <si>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</si>
  <si>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</si>
  <si>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</si>
  <si>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</si>
  <si>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</si>
  <si>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</si>
  <si>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</si>
  <si>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</si>
  <si>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</si>
  <si>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</si>
  <si>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</si>
  <si>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</si>
  <si>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</si>
  <si>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</si>
  <si>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</si>
  <si>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</si>
  <si>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</si>
  <si>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</si>
  <si>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</si>
  <si>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</si>
  <si>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</si>
  <si>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</si>
  <si>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</si>
  <si>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</si>
  <si>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</si>
  <si>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</si>
  <si>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</si>
  <si>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</si>
  <si>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</si>
  <si>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</si>
  <si>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</si>
  <si>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</si>
  <si>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</si>
  <si>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</si>
  <si>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</si>
  <si>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</si>
  <si>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</si>
  <si>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</si>
  <si>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</si>
  <si>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</si>
  <si>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</si>
  <si>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</si>
  <si>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</si>
  <si>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</si>
  <si>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</si>
  <si>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</si>
  <si>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</si>
  <si>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</si>
  <si>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</si>
  <si>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</si>
  <si>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</si>
  <si>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</si>
  <si>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</si>
  <si>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</si>
  <si>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</si>
  <si>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</si>
  <si>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</si>
  <si>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</si>
  <si>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</si>
  <si>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</si>
  <si>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</si>
  <si>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</si>
  <si>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</si>
  <si>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</si>
  <si>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</si>
  <si>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</si>
  <si>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</si>
  <si>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</si>
  <si>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</si>
  <si>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</si>
  <si>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</si>
  <si>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</si>
  <si>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</si>
  <si>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</si>
  <si>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</si>
  <si>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</si>
  <si>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</si>
  <si>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</si>
  <si>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</si>
  <si>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</si>
  <si>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</si>
  <si>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</si>
  <si>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</si>
  <si>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</si>
  <si>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</si>
  <si>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</si>
  <si>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</si>
  <si>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</si>
  <si>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</si>
  <si>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</si>
  <si>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</si>
  <si>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</si>
  <si>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</si>
  <si>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</si>
  <si>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</si>
  <si>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</si>
  <si>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</si>
  <si>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</si>
  <si>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</si>
  <si>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</si>
  <si>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</si>
  <si>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</si>
  <si>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</si>
  <si>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</si>
  <si>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</si>
  <si>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</si>
  <si>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</si>
  <si>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</si>
  <si>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</si>
  <si>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</si>
  <si>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</si>
  <si>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</si>
  <si>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</si>
  <si>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</si>
  <si>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</si>
  <si>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</si>
  <si>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</si>
  <si>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</si>
  <si>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</si>
  <si>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</si>
  <si>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</si>
  <si>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</si>
  <si>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</si>
  <si>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</si>
  <si>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</si>
  <si>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</si>
  <si>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</si>
  <si>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</si>
  <si>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</si>
  <si>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</si>
  <si>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</si>
  <si>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</si>
  <si>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</si>
  <si>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</si>
  <si>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</si>
  <si>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</si>
  <si>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</si>
  <si>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</si>
  <si>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</si>
  <si>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</si>
  <si>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</si>
  <si>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</si>
  <si>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</si>
  <si>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</si>
  <si>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</si>
  <si>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</si>
  <si>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</si>
  <si>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</si>
  <si>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</si>
  <si>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</si>
  <si>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</si>
  <si>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</si>
  <si>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</si>
  <si>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</si>
  <si>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</si>
  <si>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</si>
  <si>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</si>
  <si>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</si>
  <si>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</si>
  <si>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</si>
  <si>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</si>
  <si>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</si>
  <si>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</si>
  <si>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</si>
  <si>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</si>
  <si>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</si>
  <si>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</si>
  <si>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</si>
  <si>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</si>
  <si>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</si>
  <si>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</si>
  <si>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</si>
  <si>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</si>
  <si>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</si>
  <si>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</si>
  <si>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</si>
  <si>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</si>
  <si>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</si>
  <si>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</si>
  <si>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</si>
  <si>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</si>
  <si>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</si>
  <si>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</si>
  <si>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</si>
  <si>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</si>
  <si>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</si>
  <si>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</si>
  <si>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</si>
  <si>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</si>
  <si>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</si>
  <si>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</si>
  <si>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</si>
  <si>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</si>
  <si>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</si>
  <si>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</si>
  <si>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</si>
  <si>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</si>
  <si>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</si>
  <si>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</si>
  <si>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</si>
  <si>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</si>
  <si>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</si>
  <si>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</si>
  <si>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</si>
  <si>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</si>
  <si>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</si>
  <si>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</si>
  <si>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</si>
  <si>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</si>
  <si>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</si>
  <si>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</si>
  <si>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</si>
  <si>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</si>
  <si>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</si>
  <si>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</si>
  <si>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</si>
  <si>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</si>
  <si>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</si>
  <si>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</si>
  <si>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</si>
  <si>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</si>
  <si>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</si>
  <si>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</si>
  <si>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</si>
  <si>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</si>
  <si>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</si>
  <si>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</si>
  <si>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</si>
  <si>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</si>
  <si>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</si>
  <si>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</si>
  <si>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</si>
  <si>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</si>
  <si>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</si>
  <si>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</si>
  <si>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</si>
  <si>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</si>
  <si>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</si>
  <si>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</si>
  <si>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</si>
  <si>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</si>
  <si>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</si>
  <si>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</si>
  <si>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</si>
  <si>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</si>
  <si>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</si>
  <si>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</si>
  <si>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</si>
  <si>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</si>
  <si>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</si>
  <si>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</si>
  <si>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</si>
  <si>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</si>
  <si>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</si>
  <si>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</si>
  <si>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</si>
  <si>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</si>
  <si>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</si>
  <si>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</si>
  <si>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</si>
  <si>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</si>
  <si>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</si>
  <si>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</si>
  <si>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</si>
  <si>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</si>
  <si>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</si>
  <si>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</si>
  <si>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</si>
  <si>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</si>
  <si>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</si>
  <si>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</si>
  <si>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</si>
  <si>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</si>
  <si>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</si>
  <si>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</si>
  <si>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</si>
  <si>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</si>
  <si>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</si>
  <si>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</si>
  <si>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</si>
  <si>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</si>
  <si>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</si>
  <si>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</si>
  <si>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</si>
  <si>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</si>
  <si>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</si>
  <si>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</si>
  <si>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</si>
  <si>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</si>
  <si>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</si>
  <si>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</si>
  <si>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</si>
  <si>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</si>
  <si>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</si>
  <si>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</si>
  <si>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</si>
  <si>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</si>
  <si>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</si>
  <si>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</si>
  <si>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</si>
  <si>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</si>
  <si>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</si>
  <si>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</si>
  <si>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</si>
  <si>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</si>
  <si>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</si>
  <si>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</si>
  <si>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</si>
  <si>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</si>
  <si>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</si>
  <si>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</si>
  <si>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</si>
  <si>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</si>
  <si>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</si>
  <si>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</si>
  <si>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</si>
  <si>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</si>
  <si>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</si>
  <si>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</si>
  <si>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</si>
  <si>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</si>
  <si>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</si>
  <si>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</si>
  <si>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</si>
  <si>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</si>
  <si>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</si>
  <si>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</si>
  <si>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</si>
  <si>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</si>
  <si>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</si>
  <si>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</si>
  <si>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</si>
  <si>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</si>
  <si>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</si>
  <si>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</si>
  <si>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</si>
  <si>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</si>
  <si>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</si>
  <si>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</si>
  <si>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</si>
  <si>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</si>
  <si>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</si>
  <si>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</si>
  <si>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</si>
  <si>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</si>
  <si>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</si>
  <si>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</si>
  <si>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</si>
  <si>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</si>
  <si>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</si>
  <si>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</si>
  <si>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</si>
  <si>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</si>
  <si>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</si>
  <si>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</si>
  <si>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</si>
  <si>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</si>
  <si>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</si>
  <si>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</si>
  <si>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</si>
  <si>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</si>
  <si>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</si>
  <si>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</si>
  <si>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</si>
  <si>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</si>
  <si>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</si>
  <si>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</si>
  <si>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</si>
  <si>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</si>
  <si>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</si>
  <si>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</si>
  <si>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</si>
  <si>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</si>
  <si>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</si>
  <si>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</si>
  <si>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</si>
  <si>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</si>
  <si>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</si>
  <si>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</si>
  <si>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</si>
  <si>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</si>
  <si>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</si>
  <si>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</si>
  <si>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</si>
  <si>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</si>
  <si>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</si>
  <si>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</si>
  <si>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</si>
  <si>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</si>
  <si>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</si>
  <si>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</si>
  <si>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</si>
  <si>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</si>
  <si>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</si>
  <si>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</si>
  <si>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</si>
  <si>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</si>
  <si>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</si>
  <si>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</si>
  <si>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</si>
  <si>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</si>
  <si>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</si>
  <si>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</si>
  <si>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</si>
  <si>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</si>
  <si>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</si>
  <si>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</si>
  <si>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</si>
  <si>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</si>
  <si>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</si>
  <si>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</si>
  <si>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</si>
  <si>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</si>
  <si>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</si>
  <si>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</si>
  <si>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</si>
  <si>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</si>
  <si>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</si>
  <si>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</si>
  <si>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</si>
  <si>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</si>
  <si>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</si>
  <si>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</si>
  <si>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</si>
  <si>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</si>
  <si>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</si>
  <si>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</si>
  <si>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</si>
  <si>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</si>
  <si>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</si>
  <si>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</si>
  <si>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</si>
  <si>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</si>
  <si>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</si>
  <si>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</si>
  <si>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</si>
  <si>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</si>
  <si>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</si>
  <si>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</si>
  <si>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</si>
  <si>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</si>
  <si>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</si>
  <si>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</si>
  <si>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</si>
  <si>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</si>
  <si>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</si>
  <si>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</si>
  <si>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</si>
  <si>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</si>
  <si>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</si>
  <si>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</si>
  <si>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</si>
  <si>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</si>
  <si>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</si>
  <si>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</si>
  <si>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</si>
  <si>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</si>
  <si>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</si>
  <si>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</si>
  <si>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</si>
  <si>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</si>
  <si>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</si>
  <si>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</si>
  <si>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</si>
  <si>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</si>
  <si>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</si>
  <si>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</si>
  <si>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</si>
  <si>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</si>
  <si>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</si>
  <si>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</si>
  <si>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</si>
  <si>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</si>
  <si>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</si>
  <si>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</si>
  <si>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</si>
  <si>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</si>
  <si>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</si>
  <si>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</si>
  <si>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</si>
  <si>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</si>
  <si>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</si>
  <si>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</si>
  <si>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</si>
  <si>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</si>
  <si>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</si>
  <si>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</si>
  <si>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</si>
  <si>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</si>
  <si>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</si>
  <si>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</si>
  <si>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</si>
  <si>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</si>
  <si>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</si>
  <si>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</si>
  <si>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</si>
  <si>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</si>
  <si>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</si>
  <si>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</si>
  <si>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</si>
  <si>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</si>
  <si>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</si>
  <si>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</si>
  <si>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</si>
  <si>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</si>
  <si>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</si>
  <si>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</si>
  <si>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</si>
  <si>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</si>
  <si>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</si>
  <si>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</si>
  <si>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</si>
  <si>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</si>
  <si>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</si>
  <si>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</si>
  <si>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</si>
  <si>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</si>
  <si>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</si>
  <si>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</si>
  <si>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</si>
  <si>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</si>
  <si>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</si>
  <si>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</si>
  <si>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</si>
  <si>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</si>
  <si>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</si>
  <si>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</si>
  <si>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</si>
  <si>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</si>
  <si>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</si>
  <si>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</si>
  <si>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</si>
  <si>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</si>
  <si>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</si>
  <si>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</si>
  <si>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</si>
  <si>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</si>
  <si>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</si>
  <si>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</si>
  <si>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</si>
  <si>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</si>
  <si>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</si>
  <si>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</si>
  <si>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</si>
  <si>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</si>
  <si>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</si>
  <si>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</si>
  <si>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</si>
  <si>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</si>
  <si>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</si>
  <si>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</si>
  <si>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</si>
  <si>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</si>
  <si>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</si>
  <si>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</si>
  <si>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</si>
  <si>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</si>
  <si>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</si>
  <si>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</si>
  <si>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</si>
  <si>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</si>
  <si>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</si>
  <si>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</si>
  <si>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</si>
  <si>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</si>
  <si>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</si>
  <si>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</si>
  <si>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</si>
  <si>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</si>
  <si>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</si>
  <si>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</si>
  <si>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</si>
  <si>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</si>
  <si>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</si>
  <si>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</si>
  <si>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</si>
  <si>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</si>
  <si>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</si>
  <si>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</si>
  <si>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</si>
  <si>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</si>
  <si>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</si>
  <si>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</si>
  <si>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</si>
  <si>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</si>
  <si>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</si>
  <si>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</si>
  <si>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</si>
  <si>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</si>
  <si>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</si>
  <si>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</si>
  <si>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</si>
  <si>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</si>
  <si>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</si>
  <si>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</si>
  <si>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</si>
  <si>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</si>
  <si>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</si>
  <si>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</si>
  <si>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</si>
  <si>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</si>
  <si>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</si>
  <si>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</si>
  <si>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</si>
  <si>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</si>
  <si>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</si>
  <si>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</si>
  <si>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</si>
  <si>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</si>
  <si>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</si>
  <si>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</si>
  <si>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</si>
  <si>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</si>
  <si>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</si>
  <si>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</si>
  <si>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</si>
  <si>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</si>
  <si>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</si>
  <si>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</si>
  <si>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</si>
  <si>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</si>
  <si>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</si>
  <si>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</si>
  <si>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</si>
  <si>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</si>
  <si>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</si>
  <si>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</si>
  <si>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</si>
  <si>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</si>
  <si>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</si>
  <si>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</si>
  <si>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</si>
  <si>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</si>
  <si>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</si>
  <si>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</si>
  <si>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</si>
  <si>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</si>
  <si>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</si>
  <si>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</si>
  <si>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</si>
  <si>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</si>
  <si>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</si>
  <si>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</si>
  <si>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</si>
  <si>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</si>
  <si>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</si>
  <si>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</si>
  <si>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</si>
  <si>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</si>
  <si>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</si>
  <si>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</si>
  <si>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</si>
  <si>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</si>
  <si>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</si>
  <si>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</si>
  <si>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</si>
  <si>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</si>
  <si>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</si>
  <si>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</si>
  <si>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</si>
  <si>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</si>
  <si>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</si>
  <si>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</si>
  <si>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</si>
  <si>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</si>
  <si>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</si>
  <si>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</si>
  <si>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</si>
  <si>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</si>
  <si>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</si>
  <si>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</si>
  <si>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</si>
  <si>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</si>
  <si>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</si>
  <si>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</si>
  <si>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</si>
  <si>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</si>
  <si>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</si>
  <si>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</si>
  <si>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</si>
  <si>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</si>
  <si>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</si>
  <si>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</si>
  <si>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</si>
  <si>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</si>
  <si>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</si>
  <si>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</si>
  <si>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</si>
  <si>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</si>
  <si>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</si>
  <si>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</si>
  <si>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</si>
  <si>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</si>
  <si>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</si>
  <si>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</si>
  <si>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</si>
  <si>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</si>
  <si>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</si>
  <si>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</si>
  <si>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</si>
  <si>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</si>
  <si>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</si>
  <si>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</si>
  <si>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</si>
  <si>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</si>
  <si>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</si>
  <si>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</si>
  <si>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</si>
  <si>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</si>
  <si>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</si>
  <si>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</si>
  <si>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</si>
  <si>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</si>
  <si>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</si>
  <si>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</si>
  <si>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</si>
  <si>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</si>
  <si>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</si>
  <si>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</si>
  <si>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</si>
  <si>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</si>
  <si>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</si>
  <si>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</si>
  <si>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</si>
  <si>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</si>
  <si>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</si>
  <si>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</si>
  <si>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</si>
  <si>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</si>
  <si>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</si>
  <si>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</si>
  <si>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</si>
  <si>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</si>
  <si>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</si>
  <si>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</si>
  <si>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</si>
  <si>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</si>
  <si>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</si>
  <si>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</si>
  <si>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</si>
  <si>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</si>
  <si>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</si>
  <si>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</si>
  <si>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</si>
  <si>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</si>
  <si>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</si>
  <si>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</si>
  <si>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</si>
  <si>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</si>
  <si>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</si>
  <si>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</si>
  <si>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</si>
  <si>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</si>
  <si>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</si>
  <si>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</si>
  <si>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</si>
  <si>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</si>
  <si>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</si>
  <si>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</si>
  <si>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</si>
  <si>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</si>
  <si>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</si>
  <si>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</si>
  <si>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</si>
  <si>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</si>
  <si>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</si>
  <si>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</si>
  <si>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</si>
  <si>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</si>
  <si>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</si>
  <si>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</si>
  <si>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</si>
  <si>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</si>
  <si>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</si>
  <si>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</si>
  <si>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</si>
  <si>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</si>
  <si>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</si>
  <si>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</si>
  <si>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</si>
  <si>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</si>
  <si>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</si>
  <si>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</si>
  <si>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</si>
  <si>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</si>
  <si>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</si>
  <si>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</si>
  <si>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</si>
  <si>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</si>
  <si>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</si>
  <si>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</si>
  <si>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</si>
  <si>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</si>
  <si>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</si>
  <si>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</si>
  <si>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</si>
  <si>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</si>
  <si>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</si>
  <si>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</si>
  <si>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</si>
  <si>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</si>
  <si>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</si>
  <si>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</si>
  <si>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</si>
  <si>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</si>
  <si>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</si>
  <si>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</si>
  <si>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</si>
  <si>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</si>
  <si>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</si>
  <si>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</si>
  <si>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</si>
  <si>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</si>
  <si>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</si>
  <si>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</si>
  <si>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</si>
  <si>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</si>
  <si>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</si>
  <si>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</si>
  <si>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</si>
  <si>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</si>
  <si>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</si>
  <si>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</si>
  <si>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</si>
  <si>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</si>
  <si>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</si>
  <si>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</si>
  <si>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</si>
  <si>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</si>
  <si>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</si>
  <si>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</si>
  <si>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</si>
  <si>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</si>
  <si>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</si>
  <si>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</si>
  <si>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</si>
  <si>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</si>
  <si>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</si>
  <si>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</si>
  <si>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</si>
  <si>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</si>
  <si>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</si>
  <si>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</si>
  <si>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</si>
  <si>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</si>
  <si>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</si>
  <si>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</si>
  <si>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</si>
  <si>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</si>
  <si>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</si>
  <si>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</si>
  <si>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</si>
  <si>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</si>
  <si>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</si>
  <si>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</si>
  <si>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</si>
  <si>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</si>
  <si>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</si>
  <si>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</si>
  <si>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</si>
  <si>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</si>
  <si>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</si>
  <si>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</si>
  <si>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</si>
  <si>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</si>
  <si>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</si>
  <si>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</si>
  <si>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</si>
  <si>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</si>
  <si>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</si>
  <si>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</si>
  <si>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</si>
  <si>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</si>
  <si>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</si>
  <si>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</si>
  <si>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</si>
  <si>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</si>
  <si>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</si>
  <si>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</si>
  <si>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</si>
  <si>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</si>
  <si>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</si>
  <si>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</si>
  <si>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</si>
  <si>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</si>
  <si>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</si>
  <si>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</si>
  <si>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</si>
  <si>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</si>
  <si>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</si>
  <si>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</si>
  <si>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</si>
  <si>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</si>
  <si>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</si>
  <si>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</si>
  <si>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</si>
  <si>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</si>
  <si>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</si>
  <si>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</si>
  <si>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</si>
  <si>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</si>
  <si>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</si>
  <si>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</si>
  <si>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</si>
  <si>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</si>
  <si>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</si>
  <si>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</si>
  <si>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</si>
  <si>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</si>
  <si>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</si>
  <si>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</si>
  <si>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</si>
  <si>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</si>
  <si>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</si>
  <si>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</si>
  <si>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</si>
  <si>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</si>
  <si>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</si>
  <si>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</si>
  <si>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</si>
  <si>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</si>
  <si>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</si>
  <si>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</si>
  <si>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</si>
  <si>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</si>
  <si>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</si>
  <si>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</si>
  <si>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</si>
  <si>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</si>
  <si>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</si>
  <si>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</si>
  <si>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</si>
  <si>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</si>
  <si>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</si>
  <si>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</si>
  <si>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</si>
  <si>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</si>
  <si>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</si>
  <si>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</si>
  <si>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</si>
  <si>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</si>
  <si>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</si>
  <si>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</si>
  <si>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</si>
  <si>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</si>
  <si>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</si>
  <si>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</si>
  <si>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</si>
  <si>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</si>
  <si>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</si>
  <si>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</si>
  <si>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</si>
  <si>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</si>
  <si>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</si>
  <si>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</si>
  <si>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</si>
  <si>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</si>
  <si>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</si>
  <si>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</si>
  <si>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</si>
  <si>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</si>
  <si>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</si>
  <si>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</si>
  <si>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</si>
  <si>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</si>
  <si>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</si>
  <si>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</si>
  <si>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</si>
  <si>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</si>
  <si>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</si>
  <si>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</si>
  <si>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</si>
  <si>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</si>
  <si>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</si>
  <si>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</si>
  <si>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</si>
  <si>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</si>
  <si>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</si>
  <si>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</si>
  <si>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</si>
  <si>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</si>
  <si>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</si>
  <si>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</si>
  <si>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</si>
  <si>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</si>
  <si>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</si>
  <si>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</si>
  <si>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</si>
  <si>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</si>
  <si>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</si>
  <si>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</si>
  <si>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</si>
  <si>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</si>
  <si>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</si>
  <si>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</si>
  <si>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</si>
  <si>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</si>
  <si>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</si>
  <si>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</si>
  <si>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</si>
  <si>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</si>
  <si>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</si>
  <si>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</si>
  <si>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</si>
  <si>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</si>
  <si>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</si>
  <si>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</si>
  <si>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</si>
  <si>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</si>
  <si>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</si>
  <si>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</si>
  <si>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</si>
  <si>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</si>
  <si>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</si>
  <si>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</si>
  <si>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</si>
  <si>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</si>
  <si>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</si>
  <si>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</si>
  <si>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</si>
  <si>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</si>
  <si>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</si>
  <si>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</si>
  <si>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</si>
  <si>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</si>
  <si>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</si>
  <si>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</si>
  <si>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</si>
  <si>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</si>
  <si>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</si>
  <si>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</si>
  <si>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</si>
  <si>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</si>
  <si>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</si>
  <si>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</si>
  <si>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</si>
  <si>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</si>
  <si>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</si>
  <si>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</si>
  <si>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</si>
  <si>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</si>
  <si>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</si>
  <si>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</si>
  <si>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</si>
  <si>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</si>
  <si>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</si>
  <si>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</si>
  <si>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</si>
  <si>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</si>
  <si>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</si>
  <si>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</si>
  <si>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</si>
  <si>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</si>
  <si>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</si>
  <si>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</si>
  <si>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</si>
  <si>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</si>
  <si>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</si>
  <si>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</si>
  <si>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</si>
  <si>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</si>
  <si>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</si>
  <si>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</si>
  <si>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</si>
  <si>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</si>
  <si>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</si>
  <si>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</si>
  <si>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</si>
  <si>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</si>
  <si>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</si>
  <si>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</si>
  <si>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</si>
  <si>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</si>
  <si>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</si>
  <si>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</si>
  <si>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</si>
  <si>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</si>
  <si>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</si>
  <si>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</si>
  <si>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</si>
  <si>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</si>
  <si>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</si>
  <si>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</si>
  <si>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</si>
  <si>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</si>
  <si>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</si>
  <si>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</si>
  <si>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</si>
  <si>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</si>
  <si>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</si>
  <si>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</si>
  <si>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</si>
  <si>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</si>
  <si>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</si>
  <si>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</si>
  <si>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</si>
  <si>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</si>
  <si>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</si>
  <si>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</si>
  <si>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</si>
  <si>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</si>
  <si>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</si>
  <si>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</si>
  <si>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</si>
  <si>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</si>
  <si>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</si>
  <si>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</si>
  <si>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</si>
  <si>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</si>
  <si>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</si>
  <si>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</si>
  <si>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</si>
  <si>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</si>
  <si>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</si>
  <si>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</si>
  <si>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</si>
  <si>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</si>
  <si>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</si>
  <si>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</si>
  <si>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</si>
  <si>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</si>
  <si>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</si>
  <si>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</si>
  <si>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</si>
  <si>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</si>
  <si>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</si>
  <si>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</si>
  <si>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</si>
  <si>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</si>
  <si>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</si>
  <si>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</si>
  <si>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</si>
  <si>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</si>
  <si>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</si>
  <si>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</si>
  <si>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</si>
  <si>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</si>
  <si>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</si>
  <si>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</si>
  <si>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</si>
  <si>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</si>
  <si>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</si>
  <si>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</si>
  <si>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</si>
  <si>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</si>
  <si>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</si>
  <si>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</si>
  <si>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</si>
  <si>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</si>
  <si>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</si>
  <si>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</si>
  <si>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</si>
  <si>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</si>
  <si>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</si>
  <si>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</si>
  <si>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</si>
  <si>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</si>
  <si>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</si>
  <si>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</si>
  <si>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</si>
  <si>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</si>
  <si>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</si>
  <si>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</si>
  <si>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</si>
  <si>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</si>
  <si>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</si>
  <si>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</si>
  <si>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</si>
  <si>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</si>
  <si>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</si>
  <si>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</si>
  <si>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</si>
  <si>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</si>
  <si>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</si>
  <si>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</si>
  <si>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</si>
  <si>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</si>
  <si>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</si>
  <si>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</si>
  <si>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</si>
  <si>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</si>
  <si>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</si>
  <si>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</si>
  <si>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</si>
  <si>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</si>
  <si>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</si>
  <si>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</si>
  <si>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</si>
  <si>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</si>
  <si>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</si>
  <si>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</si>
  <si>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</si>
  <si>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</si>
  <si>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</si>
  <si>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</si>
  <si>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</si>
  <si>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</si>
  <si>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</si>
  <si>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</si>
  <si>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</si>
  <si>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</si>
  <si>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</si>
  <si>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</si>
  <si>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</si>
  <si>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</si>
  <si>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</si>
  <si>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</si>
  <si>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</si>
  <si>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</si>
  <si>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</si>
  <si>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</si>
  <si>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</si>
  <si>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</si>
  <si>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</si>
  <si>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</si>
  <si>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</si>
  <si>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</si>
  <si>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</si>
  <si>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</si>
  <si>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</si>
  <si>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</si>
  <si>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</si>
  <si>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</si>
  <si>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</si>
  <si>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</si>
  <si>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</si>
  <si>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</si>
  <si>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</si>
  <si>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</si>
  <si>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</si>
  <si>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</si>
  <si>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</si>
  <si>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</si>
  <si>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</si>
  <si>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</si>
  <si>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</si>
  <si>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</si>
  <si>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</si>
  <si>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</si>
  <si>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</si>
  <si>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</si>
  <si>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</si>
  <si>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</si>
  <si>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</si>
  <si>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</si>
  <si>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</si>
  <si>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</si>
  <si>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</si>
  <si>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</si>
  <si>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</si>
  <si>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</si>
  <si>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</si>
  <si>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</si>
  <si>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</si>
  <si>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</si>
  <si>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</si>
  <si>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</si>
  <si>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</si>
  <si>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</si>
  <si>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</si>
  <si>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</si>
  <si>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</si>
  <si>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</si>
  <si>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</si>
  <si>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</si>
  <si>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</si>
  <si>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</si>
  <si>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</si>
  <si>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</si>
  <si>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</si>
  <si>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</si>
  <si>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</si>
  <si>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</si>
  <si>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</si>
  <si>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</si>
  <si>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</si>
  <si>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</si>
  <si>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</si>
  <si>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</si>
  <si>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</si>
  <si>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</si>
  <si>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</si>
  <si>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</si>
  <si>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</si>
  <si>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</si>
  <si>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</si>
  <si>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</si>
  <si>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</si>
  <si>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</si>
  <si>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</si>
  <si>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</si>
  <si>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</si>
  <si>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</si>
  <si>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</si>
  <si>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</si>
  <si>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</si>
  <si>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</si>
  <si>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</si>
  <si>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</si>
  <si>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</si>
  <si>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</si>
  <si>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</si>
  <si>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</si>
  <si>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</si>
  <si>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</si>
  <si>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</si>
  <si>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</si>
  <si>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</si>
  <si>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</si>
  <si>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</si>
  <si>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</si>
  <si>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</si>
  <si>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</si>
  <si>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</si>
  <si>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</si>
  <si>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</si>
  <si>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</si>
  <si>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</si>
  <si>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</si>
  <si>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</si>
  <si>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</si>
  <si>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</si>
  <si>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</si>
  <si>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</si>
  <si>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</si>
  <si>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</si>
  <si>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</si>
  <si>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</si>
  <si>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</si>
  <si>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</si>
  <si>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</si>
  <si>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</si>
  <si>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</si>
  <si>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</si>
  <si>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</si>
  <si>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</si>
  <si>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</si>
  <si>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</si>
  <si>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</si>
  <si>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</si>
  <si>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</si>
  <si>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</si>
  <si>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</si>
  <si>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</si>
  <si>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</si>
  <si>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</si>
  <si>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</si>
  <si>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</si>
  <si>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</si>
  <si>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</si>
  <si>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</si>
  <si>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</si>
  <si>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</si>
  <si>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</si>
  <si>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</si>
  <si>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</si>
  <si>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</si>
  <si>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</si>
  <si>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</si>
  <si>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</si>
  <si>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</si>
  <si>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</si>
  <si>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</si>
  <si>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</si>
  <si>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</si>
  <si>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</si>
  <si>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</si>
  <si>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</si>
  <si>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</si>
  <si>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</si>
  <si>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</si>
  <si>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</si>
  <si>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</si>
  <si>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</si>
  <si>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</si>
  <si>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</si>
  <si>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</si>
  <si>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</si>
  <si>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</si>
  <si>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</si>
  <si>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</si>
  <si>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</si>
  <si>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</si>
  <si>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</si>
  <si>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</si>
  <si>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</si>
  <si>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</si>
  <si>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</si>
  <si>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</si>
  <si>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</si>
  <si>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</si>
  <si>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</si>
  <si>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</si>
  <si>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</si>
  <si>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</si>
  <si>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</si>
  <si>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</si>
  <si>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</si>
  <si>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</si>
  <si>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</si>
  <si>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</si>
  <si>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</si>
  <si>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</si>
  <si>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</si>
  <si>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</si>
  <si>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</si>
  <si>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</si>
  <si>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</si>
  <si>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</si>
  <si>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</si>
  <si>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</si>
  <si>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</si>
  <si>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</si>
  <si>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</si>
  <si>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</si>
  <si>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</si>
  <si>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</si>
  <si>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</si>
  <si>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</si>
  <si>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</si>
  <si>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</si>
  <si>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</si>
  <si>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</si>
  <si>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</si>
  <si>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</si>
  <si>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</si>
  <si>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</si>
  <si>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</si>
  <si>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</si>
  <si>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</si>
  <si>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</si>
  <si>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</si>
  <si>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</si>
  <si>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</si>
  <si>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</si>
  <si>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</si>
  <si>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</si>
  <si>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</si>
  <si>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</si>
  <si>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</si>
  <si>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</si>
  <si>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</si>
  <si>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</si>
  <si>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</si>
  <si>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</si>
  <si>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</si>
  <si>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</si>
  <si>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</si>
  <si>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</si>
  <si>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</si>
  <si>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</si>
  <si>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</si>
  <si>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</si>
  <si>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</si>
  <si>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</si>
  <si>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</si>
  <si>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</si>
  <si>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</si>
  <si>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</si>
  <si>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</si>
  <si>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</si>
  <si>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</si>
  <si>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</si>
  <si>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</si>
  <si>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</si>
  <si>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</si>
  <si>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</si>
  <si>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</si>
  <si>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</si>
  <si>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</si>
  <si>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</si>
  <si>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</si>
  <si>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</si>
  <si>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</si>
  <si>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</si>
  <si>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</si>
  <si>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</si>
  <si>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</si>
  <si>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</si>
  <si>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</si>
  <si>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</si>
  <si>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</si>
  <si>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</si>
  <si>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</si>
  <si>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</si>
  <si>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</si>
  <si>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</si>
  <si>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</si>
  <si>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</si>
  <si>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</si>
  <si>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</si>
  <si>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</si>
  <si>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</si>
  <si>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</si>
  <si>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</si>
  <si>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</si>
  <si>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</si>
  <si>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</si>
  <si>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</si>
  <si>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</si>
  <si>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</si>
  <si>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</si>
  <si>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</si>
  <si>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</si>
  <si>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</si>
  <si>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</si>
  <si>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</si>
  <si>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</si>
  <si>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</si>
  <si>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</si>
  <si>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</si>
  <si>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</si>
  <si>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</si>
  <si>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</si>
  <si>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</si>
  <si>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</si>
  <si>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</si>
  <si>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</si>
  <si>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</si>
  <si>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</si>
  <si>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</si>
  <si>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</si>
  <si>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</si>
  <si>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</si>
  <si>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</si>
  <si>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</si>
  <si>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</si>
  <si>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</si>
  <si>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</si>
  <si>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</si>
  <si>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</si>
  <si>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</si>
  <si>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</si>
  <si>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</si>
  <si>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</si>
  <si>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</si>
  <si>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</si>
  <si>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</si>
  <si>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</si>
  <si>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</si>
  <si>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</si>
  <si>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</si>
  <si>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</si>
  <si>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</si>
  <si>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</si>
  <si>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</si>
  <si>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</si>
  <si>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</si>
  <si>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</si>
  <si>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</si>
  <si>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</si>
  <si>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</si>
  <si>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</si>
  <si>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</si>
  <si>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</si>
  <si>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</si>
  <si>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</si>
  <si>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</si>
  <si>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</si>
  <si>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</si>
  <si>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</si>
  <si>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</si>
  <si>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</si>
  <si>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</si>
  <si>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</si>
  <si>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</si>
  <si>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</si>
  <si>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</si>
  <si>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</si>
  <si>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</si>
  <si>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</si>
  <si>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</si>
  <si>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</si>
  <si>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</si>
  <si>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</si>
  <si>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</si>
  <si>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</si>
  <si>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</si>
  <si>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</si>
  <si>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</si>
  <si>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</si>
  <si>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</si>
  <si>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</si>
  <si>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</si>
  <si>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</si>
  <si>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</si>
  <si>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</si>
  <si>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</si>
  <si>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</si>
  <si>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</si>
  <si>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</si>
  <si>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</si>
  <si>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</si>
  <si>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</si>
  <si>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</si>
  <si>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</si>
  <si>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</si>
  <si>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</si>
  <si>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</si>
  <si>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</si>
  <si>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</si>
  <si>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</si>
  <si>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</si>
  <si>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</si>
  <si>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</si>
  <si>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</si>
  <si>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</si>
  <si>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</si>
  <si>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</si>
  <si>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</si>
  <si>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</si>
  <si>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</si>
  <si>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</si>
  <si>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</si>
  <si>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</si>
  <si>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</si>
  <si>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</si>
  <si>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</si>
  <si>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</si>
  <si>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</si>
  <si>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</si>
  <si>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</si>
  <si>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</si>
  <si>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</si>
  <si>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</si>
  <si>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</si>
  <si>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</si>
  <si>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</si>
  <si>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</si>
  <si>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</si>
  <si>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</si>
  <si>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</si>
  <si>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</si>
  <si>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</si>
  <si>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</si>
  <si>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</si>
  <si>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</si>
  <si>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</si>
  <si>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</si>
  <si>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</si>
  <si>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</si>
  <si>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</si>
  <si>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</si>
  <si>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</si>
  <si>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</si>
  <si>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</si>
  <si>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</si>
  <si>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</si>
  <si>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</si>
  <si>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</si>
  <si>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</si>
  <si>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</si>
  <si>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</si>
  <si>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</si>
  <si>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</si>
  <si>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</si>
  <si>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</si>
  <si>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</si>
  <si>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</si>
  <si>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</si>
  <si>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</si>
  <si>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</si>
  <si>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</si>
  <si>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</si>
  <si>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</si>
  <si>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</si>
  <si>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</si>
  <si>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</si>
  <si>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</si>
  <si>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</si>
  <si>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</si>
  <si>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</si>
  <si>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</si>
  <si>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</si>
  <si>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</si>
  <si>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</si>
  <si>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</si>
  <si>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</si>
  <si>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</si>
  <si>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</si>
  <si>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</si>
  <si>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</si>
  <si>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</si>
  <si>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</si>
  <si>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</si>
  <si>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</si>
  <si>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</si>
  <si>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</si>
  <si>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</si>
  <si>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</si>
  <si>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</si>
  <si>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</si>
  <si>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</si>
  <si>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</si>
  <si>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</si>
  <si>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</si>
  <si>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</si>
  <si>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</si>
  <si>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</si>
  <si>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</si>
  <si>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</si>
  <si>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</si>
  <si>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</si>
  <si>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</si>
  <si>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</si>
  <si>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</si>
  <si>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</si>
  <si>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</si>
  <si>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</si>
  <si>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</si>
  <si>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</si>
  <si>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</si>
  <si>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</si>
  <si>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</si>
  <si>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</si>
  <si>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</si>
  <si>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</si>
  <si>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</si>
  <si>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</si>
  <si>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</si>
  <si>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</si>
  <si>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</si>
  <si>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</si>
  <si>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</si>
  <si>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</si>
  <si>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</si>
  <si>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</si>
  <si>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</si>
  <si>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</si>
  <si>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</si>
  <si>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</si>
  <si>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</si>
  <si>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</si>
  <si>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</si>
  <si>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</si>
  <si>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</si>
  <si>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</si>
  <si>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</si>
  <si>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</si>
  <si>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</si>
  <si>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</si>
  <si>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</si>
  <si>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</si>
  <si>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</si>
  <si>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</si>
  <si>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</si>
  <si>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</si>
  <si>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</si>
  <si>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</si>
  <si>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</si>
  <si>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</si>
  <si>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</si>
  <si>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</si>
  <si>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</si>
  <si>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</si>
  <si>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</si>
  <si>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</si>
  <si>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</si>
  <si>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</si>
  <si>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</si>
  <si>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</si>
  <si>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</si>
  <si>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</si>
  <si>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</si>
  <si>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</si>
  <si>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</si>
  <si>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</si>
  <si>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</si>
  <si>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</si>
  <si>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</si>
  <si>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</si>
  <si>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</si>
  <si>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</si>
  <si>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</si>
  <si>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</si>
  <si>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</si>
  <si>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</si>
  <si>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</si>
  <si>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</si>
  <si>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</si>
  <si>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</si>
  <si>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</si>
  <si>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</si>
  <si>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</si>
  <si>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</si>
  <si>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</si>
  <si>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</si>
  <si>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</si>
  <si>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</si>
  <si>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</si>
  <si>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</si>
  <si>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</si>
  <si>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</si>
  <si>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</si>
  <si>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</si>
  <si>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</si>
  <si>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</si>
  <si>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</si>
  <si>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</si>
  <si>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</si>
  <si>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</si>
  <si>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</si>
  <si>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</si>
  <si>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</si>
  <si>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</si>
  <si>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</si>
  <si>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</si>
  <si>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</si>
  <si>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</si>
  <si>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</si>
  <si>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</si>
  <si>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</si>
  <si>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</si>
  <si>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</si>
  <si>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</si>
  <si>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</si>
  <si>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</si>
  <si>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</si>
  <si>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</si>
  <si>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</si>
  <si>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</si>
  <si>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</si>
  <si>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</si>
  <si>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</si>
  <si>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</si>
  <si>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</si>
  <si>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</si>
  <si>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</si>
  <si>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</si>
  <si>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</si>
  <si>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</si>
  <si>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</si>
  <si>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</si>
  <si>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</si>
  <si>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</si>
  <si>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</si>
  <si>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</si>
  <si>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</si>
  <si>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</si>
  <si>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</si>
  <si>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</si>
  <si>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</si>
  <si>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</si>
  <si>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</si>
  <si>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</si>
  <si>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</si>
  <si>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</si>
  <si>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</si>
  <si>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</si>
  <si>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</si>
  <si>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</si>
  <si>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</si>
  <si>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</si>
  <si>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</si>
  <si>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</si>
  <si>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</si>
  <si>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</si>
  <si>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</si>
  <si>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</si>
  <si>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</si>
  <si>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</si>
  <si>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</si>
  <si>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</si>
  <si>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</si>
  <si>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</si>
  <si>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</si>
  <si>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</si>
  <si>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</si>
  <si>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</si>
  <si>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</si>
  <si>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</si>
  <si>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</si>
  <si>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</si>
  <si>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</si>
  <si>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</si>
  <si>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</si>
  <si>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</si>
  <si>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</si>
  <si>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</si>
  <si>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</si>
  <si>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</si>
  <si>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</si>
  <si>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</si>
  <si>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</si>
  <si>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</si>
  <si>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</si>
  <si>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</si>
  <si>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</si>
  <si>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</si>
  <si>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</si>
  <si>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</si>
  <si>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</si>
  <si>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</si>
  <si>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</si>
  <si>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</si>
  <si>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</si>
  <si>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</si>
  <si>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</si>
  <si>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</si>
  <si>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</si>
  <si>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</si>
  <si>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</si>
  <si>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</si>
  <si>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</si>
  <si>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</si>
  <si>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</si>
  <si>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</si>
  <si>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</si>
  <si>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</si>
  <si>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</si>
  <si>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</si>
  <si>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</si>
  <si>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</si>
  <si>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</si>
  <si>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</si>
  <si>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</si>
  <si>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</si>
  <si>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</si>
  <si>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</si>
  <si>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</si>
  <si>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</si>
  <si>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</si>
  <si>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</si>
  <si>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</si>
  <si>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</si>
  <si>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</si>
  <si>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</si>
  <si>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</si>
  <si>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</si>
  <si>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</si>
  <si>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</si>
  <si>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</si>
  <si>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</si>
  <si>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</si>
  <si>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</si>
  <si>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</si>
  <si>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</si>
  <si>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</si>
  <si>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</si>
  <si>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</si>
  <si>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</si>
  <si>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</si>
  <si>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</si>
  <si>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</si>
  <si>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</si>
  <si>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</si>
  <si>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</si>
  <si>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</si>
  <si>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</si>
  <si>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</si>
  <si>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</si>
  <si>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</si>
  <si>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</si>
  <si>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</si>
  <si>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</si>
  <si>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</si>
  <si>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</si>
  <si>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</si>
  <si>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</si>
  <si>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</si>
  <si>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</si>
  <si>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</si>
  <si>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</si>
  <si>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</si>
  <si>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</si>
  <si>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</si>
  <si>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</si>
  <si>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</si>
  <si>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</si>
  <si>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</si>
  <si>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</si>
  <si>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</si>
  <si>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</si>
  <si>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</si>
  <si>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</si>
  <si>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</si>
  <si>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</si>
  <si>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</si>
  <si>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</si>
  <si>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</si>
  <si>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</si>
  <si>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</si>
  <si>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</si>
  <si>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</si>
  <si>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</si>
  <si>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</si>
  <si>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</si>
  <si>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</si>
  <si>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</si>
  <si>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</si>
  <si>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</si>
  <si>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</si>
  <si>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</si>
  <si>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</si>
  <si>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</si>
  <si>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</si>
  <si>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</si>
  <si>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</si>
  <si>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</si>
  <si>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</si>
  <si>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</si>
  <si>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</si>
  <si>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</si>
  <si>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</si>
  <si>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</si>
  <si>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</si>
  <si>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</si>
  <si>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</si>
  <si>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</si>
  <si>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</si>
  <si>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</si>
  <si>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</si>
  <si>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</si>
  <si>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</si>
  <si>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</si>
  <si>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</si>
  <si>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</si>
  <si>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</si>
  <si>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</si>
  <si>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</si>
  <si>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</si>
  <si>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</si>
  <si>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</si>
  <si>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</si>
  <si>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</si>
  <si>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</si>
  <si>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</si>
  <si>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</si>
  <si>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</si>
  <si>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</si>
  <si>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</si>
  <si>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</si>
  <si>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</si>
  <si>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</si>
  <si>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</si>
  <si>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</si>
  <si>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</si>
  <si>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</si>
  <si>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</si>
  <si>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</si>
  <si>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</si>
  <si>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</si>
  <si>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</si>
  <si>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</si>
  <si>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</si>
  <si>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</si>
  <si>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</si>
  <si>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</si>
  <si>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</si>
  <si>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</si>
  <si>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</si>
  <si>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</si>
  <si>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</si>
  <si>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</si>
  <si>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</si>
  <si>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</si>
  <si>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</si>
  <si>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</si>
  <si>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</si>
  <si>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</si>
  <si>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</si>
  <si>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</si>
  <si>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</si>
  <si>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</si>
  <si>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</si>
  <si>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</si>
  <si>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</si>
  <si>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</si>
  <si>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</si>
  <si>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</si>
  <si>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</si>
  <si>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</si>
  <si>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</si>
  <si>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</si>
  <si>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</si>
  <si>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</si>
  <si>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</si>
  <si>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</si>
  <si>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</si>
  <si>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</si>
  <si>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</si>
  <si>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</si>
  <si>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</si>
  <si>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</si>
  <si>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</si>
  <si>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</si>
  <si>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</si>
  <si>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</si>
  <si>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</si>
  <si>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</si>
  <si>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</si>
  <si>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</si>
  <si>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</si>
  <si>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</si>
  <si>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</si>
  <si>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</si>
  <si>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</si>
  <si>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</si>
  <si>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</si>
  <si>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</si>
  <si>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</si>
  <si>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</si>
  <si>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</si>
  <si>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</si>
  <si>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</si>
  <si>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</si>
  <si>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</si>
  <si>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</si>
  <si>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</si>
  <si>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</si>
  <si>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</si>
  <si>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</si>
  <si>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</si>
  <si>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</si>
  <si>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</si>
  <si>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</si>
  <si>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</si>
  <si>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</si>
  <si>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</si>
  <si>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</si>
  <si>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</si>
  <si>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</si>
  <si>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</si>
  <si>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</si>
  <si>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</si>
  <si>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</si>
  <si>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</si>
  <si>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</si>
  <si>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</si>
  <si>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</si>
  <si>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</si>
  <si>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</si>
  <si>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</si>
  <si>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</si>
  <si>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</si>
  <si>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</si>
  <si>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</si>
  <si>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</si>
  <si>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</si>
  <si>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</si>
  <si>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</si>
  <si>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</si>
  <si>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</si>
  <si>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</si>
  <si>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</si>
  <si>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</si>
  <si>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</si>
  <si>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</si>
  <si>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</si>
  <si>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</si>
  <si>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</si>
  <si>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</si>
  <si>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</si>
  <si>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</si>
  <si>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</si>
  <si>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</si>
  <si>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</si>
  <si>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</si>
  <si>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</si>
  <si>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</si>
  <si>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</si>
  <si>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</si>
  <si>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</si>
  <si>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</si>
  <si>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</si>
  <si>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</si>
  <si>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</si>
  <si>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</si>
  <si>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</si>
  <si>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</si>
  <si>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</si>
  <si>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</si>
  <si>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</si>
  <si>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</si>
  <si>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</si>
  <si>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</si>
  <si>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</si>
  <si>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</si>
  <si>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</si>
  <si>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</si>
  <si>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</si>
  <si>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</si>
  <si>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</si>
  <si>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</si>
  <si>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</si>
  <si>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</si>
  <si>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</si>
  <si>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</si>
  <si>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</si>
  <si>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</si>
  <si>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</si>
  <si>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</si>
  <si>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</si>
  <si>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</si>
  <si>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</si>
  <si>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</si>
  <si>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</si>
  <si>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</si>
  <si>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</si>
  <si>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</si>
  <si>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</si>
  <si>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</si>
  <si>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</si>
  <si>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</si>
  <si>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</si>
  <si>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</si>
  <si>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</si>
  <si>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</si>
  <si>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</si>
  <si>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</si>
  <si>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</si>
  <si>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</si>
  <si>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</si>
  <si>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</si>
  <si>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</si>
  <si>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</si>
  <si>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</si>
  <si>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</si>
  <si>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</si>
  <si>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</si>
  <si>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</si>
  <si>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</si>
  <si>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</si>
  <si>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</si>
  <si>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</si>
  <si>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</si>
  <si>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</si>
  <si>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</si>
  <si>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</si>
  <si>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</si>
  <si>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</si>
  <si>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</si>
  <si>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</si>
  <si>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</si>
  <si>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</si>
  <si>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</si>
  <si>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</si>
  <si>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</si>
  <si>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</si>
  <si>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</si>
  <si>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</si>
  <si>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</si>
  <si>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</si>
  <si>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</si>
  <si>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</si>
  <si>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</si>
  <si>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</si>
  <si>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</si>
  <si>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</si>
  <si>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</si>
  <si>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</si>
  <si>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</si>
  <si>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</si>
  <si>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</si>
  <si>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</si>
  <si>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</si>
  <si>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</si>
  <si>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</si>
  <si>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</si>
  <si>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</si>
  <si>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</si>
  <si>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</si>
  <si>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</si>
  <si>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</si>
  <si>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</si>
  <si>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</si>
  <si>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</si>
  <si>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</si>
  <si>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</si>
  <si>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</si>
  <si>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</si>
  <si>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</si>
  <si>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</si>
  <si>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</si>
  <si>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</si>
  <si>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</si>
  <si>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</si>
  <si>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</si>
  <si>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</si>
  <si>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</si>
  <si>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</si>
  <si>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</si>
  <si>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</si>
  <si>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</si>
  <si>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</si>
  <si>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</si>
  <si>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</si>
  <si>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</si>
  <si>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</si>
  <si>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</si>
  <si>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</si>
  <si>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</si>
  <si>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</si>
  <si>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</si>
  <si>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</si>
  <si>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</si>
  <si>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</si>
  <si>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</si>
  <si>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</si>
  <si>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</si>
  <si>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</si>
  <si>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</si>
  <si>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</si>
  <si>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</si>
  <si>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</si>
  <si>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</si>
  <si>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</si>
  <si>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</si>
  <si>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</si>
  <si>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</si>
  <si>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</si>
  <si>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</si>
  <si>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</si>
  <si>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</si>
  <si>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</si>
  <si>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</si>
  <si>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</si>
  <si>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</si>
  <si>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</si>
  <si>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</si>
  <si>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</si>
  <si>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</si>
  <si>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</si>
  <si>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</si>
  <si>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</si>
  <si>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</si>
  <si>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</si>
  <si>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</si>
  <si>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</si>
  <si>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</si>
  <si>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</si>
  <si>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</si>
  <si>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</si>
  <si>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</si>
  <si>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</si>
  <si>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</si>
  <si>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</si>
  <si>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</si>
  <si>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</si>
  <si>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</si>
  <si>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</si>
  <si>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</si>
  <si>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</si>
  <si>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</si>
  <si>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</si>
  <si>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</si>
  <si>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</si>
  <si>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</si>
  <si>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</si>
  <si>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</si>
  <si>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</si>
  <si>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</si>
  <si>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</si>
  <si>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</si>
  <si>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</si>
  <si>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</si>
  <si>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</si>
  <si>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</si>
  <si>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</si>
  <si>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</si>
  <si>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</si>
  <si>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</si>
  <si>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</si>
  <si>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</si>
  <si>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</si>
  <si>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</si>
  <si>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</si>
  <si>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</si>
  <si>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</si>
  <si>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</si>
  <si>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</si>
  <si>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</si>
  <si>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</si>
  <si>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</si>
  <si>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</si>
  <si>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</si>
  <si>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</si>
  <si>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</si>
  <si>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</si>
  <si>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</si>
  <si>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</si>
  <si>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</si>
  <si>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</si>
  <si>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</si>
  <si>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</si>
  <si>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</si>
  <si>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</si>
  <si>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</si>
  <si>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</si>
  <si>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</si>
  <si>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</si>
  <si>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</si>
  <si>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</si>
  <si>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</si>
  <si>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</si>
  <si>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</si>
  <si>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</si>
  <si>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</si>
  <si>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</si>
  <si>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</si>
  <si>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</si>
  <si>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</si>
  <si>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</si>
  <si>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</si>
  <si>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</si>
  <si>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</si>
  <si>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</si>
  <si>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</si>
  <si>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</si>
  <si>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</si>
  <si>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</si>
  <si>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</si>
  <si>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</si>
  <si>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</si>
  <si>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</si>
  <si>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</si>
  <si>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</si>
  <si>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</si>
  <si>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</si>
  <si>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</si>
  <si>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</si>
  <si>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</si>
  <si>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</si>
  <si>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</si>
  <si>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</si>
  <si>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</si>
  <si>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</si>
  <si>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</si>
  <si>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</si>
  <si>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</si>
  <si>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</si>
  <si>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</si>
  <si>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</si>
  <si>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</si>
  <si>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</si>
  <si>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</si>
  <si>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</si>
  <si>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</si>
  <si>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</si>
  <si>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</si>
  <si>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</si>
  <si>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</si>
  <si>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</si>
  <si>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</si>
  <si>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</si>
  <si>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</si>
  <si>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</si>
  <si>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</si>
  <si>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</si>
  <si>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</si>
  <si>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</si>
  <si>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</si>
  <si>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</si>
  <si>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</si>
  <si>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</si>
  <si>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</si>
  <si>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</si>
  <si>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</si>
  <si>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</si>
  <si>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</si>
  <si>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</si>
  <si>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</si>
  <si>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</si>
  <si>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</si>
  <si>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</si>
  <si>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</si>
  <si>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</si>
  <si>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</si>
  <si>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</si>
  <si>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</si>
  <si>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</si>
  <si>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</si>
  <si>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</si>
  <si>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</si>
  <si>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</si>
  <si>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</si>
  <si>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</si>
  <si>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</si>
  <si>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</si>
  <si>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</si>
  <si>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</si>
  <si>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</si>
  <si>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</si>
  <si>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</si>
  <si>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</si>
  <si>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</si>
  <si>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</si>
  <si>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</si>
  <si>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</si>
  <si>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</si>
  <si>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</si>
  <si>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</si>
  <si>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</si>
  <si>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</si>
  <si>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</si>
  <si>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</si>
  <si>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</si>
  <si>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</si>
  <si>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</si>
  <si>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</si>
  <si>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</si>
  <si>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</si>
  <si>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</si>
  <si>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</si>
  <si>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</si>
  <si>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</si>
  <si>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</si>
  <si>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</si>
  <si>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</si>
  <si>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</si>
  <si>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</si>
  <si>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</si>
  <si>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</si>
  <si>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</si>
  <si>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</si>
  <si>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</si>
  <si>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</si>
  <si>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</si>
  <si>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</si>
  <si>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</si>
  <si>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</si>
  <si>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</si>
  <si>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</si>
  <si>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</si>
  <si>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</si>
  <si>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</si>
  <si>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</si>
  <si>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</si>
  <si>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</si>
  <si>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</si>
  <si>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</si>
  <si>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</si>
  <si>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</si>
  <si>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</si>
  <si>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</si>
  <si>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</si>
  <si>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</si>
  <si>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</si>
  <si>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</si>
  <si>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</si>
  <si>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</si>
  <si>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</si>
  <si>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</si>
  <si>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</si>
  <si>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</si>
  <si>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</si>
  <si>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</si>
  <si>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</si>
  <si>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</si>
  <si>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</si>
  <si>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</si>
  <si>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</si>
  <si>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</si>
  <si>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</si>
  <si>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</si>
  <si>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</si>
  <si>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</si>
  <si>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</si>
  <si>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</si>
  <si>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</si>
  <si>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</si>
  <si>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</si>
  <si>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</si>
  <si>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</si>
  <si>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</si>
  <si>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</si>
  <si>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</si>
  <si>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</si>
  <si>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</si>
  <si>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</si>
  <si>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</si>
  <si>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</si>
  <si>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</si>
  <si>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</si>
  <si>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</si>
  <si>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</si>
  <si>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</si>
  <si>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</si>
  <si>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</si>
  <si>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</si>
  <si>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</si>
  <si>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</si>
  <si>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</si>
  <si>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</si>
  <si>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</si>
  <si>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</si>
  <si>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</si>
  <si>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</si>
  <si>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</si>
  <si>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</si>
  <si>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</si>
  <si>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</si>
  <si>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</si>
  <si>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</si>
  <si>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</si>
  <si>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</si>
  <si>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</si>
  <si>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</si>
  <si>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</si>
  <si>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</si>
  <si>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</si>
  <si>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</si>
  <si>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</si>
  <si>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</si>
  <si>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</si>
  <si>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</si>
  <si>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</si>
  <si>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</si>
  <si>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</si>
  <si>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</si>
  <si>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</si>
  <si>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</si>
  <si>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</si>
  <si>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</si>
  <si>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</si>
  <si>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</si>
  <si>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</si>
  <si>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</si>
  <si>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</si>
  <si>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</si>
  <si>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</si>
  <si>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</si>
  <si>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</si>
  <si>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</si>
  <si>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</si>
  <si>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</si>
  <si>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</si>
  <si>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</si>
  <si>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</si>
  <si>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</si>
  <si>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</si>
  <si>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</si>
  <si>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</si>
  <si>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</si>
  <si>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</si>
  <si>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</si>
  <si>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</si>
  <si>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</si>
  <si>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</si>
  <si>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</si>
  <si>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</si>
  <si>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</si>
  <si>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</si>
  <si>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</si>
  <si>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</si>
  <si>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</si>
  <si>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</si>
  <si>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</si>
  <si>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</si>
  <si>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</si>
  <si>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</si>
  <si>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</si>
  <si>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</si>
  <si>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</si>
  <si>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</si>
  <si>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</si>
  <si>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</si>
  <si>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</si>
  <si>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</si>
  <si>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</si>
  <si>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</si>
  <si>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</si>
  <si>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</si>
  <si>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</si>
  <si>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</si>
  <si>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</si>
  <si>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</si>
  <si>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</si>
  <si>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</si>
  <si>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</si>
  <si>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</si>
  <si>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</si>
  <si>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</si>
  <si>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</si>
  <si>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</si>
  <si>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</si>
  <si>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</si>
  <si>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</si>
  <si>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</si>
  <si>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</si>
  <si>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</si>
  <si>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</si>
  <si>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</si>
  <si>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</si>
  <si>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</si>
  <si>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</si>
  <si>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</si>
  <si>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</si>
  <si>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</si>
  <si>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</si>
  <si>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</si>
  <si>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</si>
  <si>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</si>
  <si>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</si>
  <si>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</si>
  <si>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</si>
  <si>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</si>
  <si>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</si>
  <si>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</si>
  <si>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</si>
  <si>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</si>
  <si>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</si>
  <si>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</si>
  <si>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</si>
  <si>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</si>
  <si>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</si>
  <si>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</si>
  <si>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</si>
  <si>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</si>
  <si>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</si>
  <si>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</si>
  <si>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</si>
  <si>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</si>
  <si>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</si>
  <si>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</si>
  <si>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</si>
  <si>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</si>
  <si>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</si>
  <si>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</si>
  <si>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</si>
  <si>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</si>
  <si>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</si>
  <si>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</si>
  <si>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</si>
  <si>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</si>
  <si>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</si>
  <si>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</si>
  <si>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</si>
  <si>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</si>
  <si>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</si>
  <si>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</si>
  <si>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</si>
  <si>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</si>
  <si>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</si>
  <si>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</si>
  <si>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</si>
  <si>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</si>
  <si>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</si>
  <si>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</si>
  <si>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</si>
  <si>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</si>
  <si>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</si>
  <si>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</si>
  <si>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</si>
  <si>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</si>
  <si>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</si>
  <si>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</si>
  <si>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</si>
  <si>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</si>
  <si>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</si>
  <si>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</si>
  <si>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</si>
  <si>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</si>
  <si>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</si>
  <si>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</si>
  <si>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</si>
  <si>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</si>
  <si>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</si>
  <si>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</si>
  <si>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</si>
  <si>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</si>
  <si>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</si>
  <si>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</si>
  <si>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</si>
  <si>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</si>
  <si>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</si>
  <si>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</si>
  <si>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</si>
  <si>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</si>
  <si>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</si>
  <si>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</si>
  <si>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</si>
  <si>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</si>
  <si>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</si>
  <si>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</si>
  <si>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</si>
  <si>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</si>
  <si>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</si>
  <si>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</si>
  <si>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</si>
  <si>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</si>
  <si>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</si>
  <si>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</si>
  <si>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</si>
  <si>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</si>
  <si>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</si>
  <si>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</si>
  <si>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</si>
  <si>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</si>
  <si>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</si>
  <si>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</si>
  <si>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</si>
  <si>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</si>
  <si>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</si>
  <si>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</si>
  <si>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</si>
  <si>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</si>
  <si>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</si>
  <si>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</si>
  <si>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</si>
  <si>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</si>
  <si>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</si>
  <si>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</si>
  <si>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</si>
  <si>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</si>
  <si>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</si>
  <si>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</si>
  <si>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</si>
  <si>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</si>
  <si>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</si>
  <si>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</si>
  <si>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</si>
  <si>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</si>
  <si>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</si>
  <si>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</si>
  <si>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</si>
  <si>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</si>
  <si>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</si>
  <si>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</si>
  <si>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</si>
  <si>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</si>
  <si>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</si>
  <si>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</si>
  <si>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</si>
  <si>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</si>
  <si>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</si>
  <si>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</si>
  <si>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</si>
  <si>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</si>
  <si>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</si>
  <si>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</si>
  <si>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</si>
  <si>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</si>
  <si>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</si>
  <si>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</si>
  <si>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</si>
  <si>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</si>
  <si>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</si>
  <si>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</si>
  <si>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</si>
  <si>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</si>
  <si>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</si>
  <si>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</si>
  <si>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</si>
  <si>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</si>
  <si>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</si>
  <si>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</si>
  <si>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</si>
  <si>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</si>
  <si>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</si>
  <si>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</si>
  <si>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</si>
  <si>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</si>
  <si>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</si>
  <si>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</si>
  <si>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</si>
  <si>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</si>
  <si>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</si>
  <si>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</si>
  <si>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</si>
  <si>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</si>
  <si>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</si>
  <si>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</si>
  <si>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</si>
  <si>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</si>
  <si>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</si>
  <si>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</si>
  <si>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</si>
  <si>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</si>
  <si>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</si>
  <si>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</si>
  <si>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</si>
  <si>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</si>
  <si>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</si>
  <si>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</si>
  <si>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</si>
  <si>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</si>
  <si>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</si>
  <si>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</si>
  <si>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</si>
  <si>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</si>
  <si>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</si>
  <si>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</si>
  <si>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</si>
  <si>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</si>
  <si>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</si>
  <si>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</si>
  <si>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</si>
  <si>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</si>
  <si>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</si>
  <si>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</si>
  <si>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</si>
  <si>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</si>
  <si>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</si>
  <si>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</si>
  <si>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</si>
  <si>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</si>
  <si>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</si>
  <si>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</si>
  <si>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</si>
  <si>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</si>
  <si>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</si>
  <si>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</si>
  <si>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</si>
  <si>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</si>
  <si>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</si>
  <si>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</si>
  <si>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</si>
  <si>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</si>
  <si>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</si>
  <si>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</si>
  <si>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</si>
  <si>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</si>
  <si>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</si>
  <si>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</si>
  <si>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</si>
  <si>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</si>
  <si>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</si>
  <si>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</si>
  <si>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</si>
  <si>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</si>
  <si>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</si>
  <si>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</si>
  <si>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</si>
  <si>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</si>
  <si>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</si>
  <si>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</si>
  <si>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</si>
  <si>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</si>
  <si>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</si>
  <si>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</si>
  <si>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</si>
  <si>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</si>
  <si>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</si>
  <si>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</si>
  <si>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</si>
  <si>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</si>
  <si>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</si>
  <si>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</si>
  <si>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</si>
  <si>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</si>
  <si>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</si>
  <si>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</si>
  <si>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</si>
  <si>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</si>
  <si>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</si>
  <si>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</si>
  <si>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</si>
  <si>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</si>
  <si>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</si>
  <si>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</si>
  <si>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</si>
  <si>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</si>
  <si>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</si>
  <si>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</si>
  <si>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</si>
  <si>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</si>
  <si>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</si>
  <si>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</si>
  <si>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</si>
  <si>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</si>
  <si>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</si>
  <si>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</si>
  <si>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</si>
  <si>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</si>
  <si>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</si>
  <si>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</si>
  <si>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</si>
  <si>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</si>
  <si>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</si>
  <si>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</si>
  <si>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</si>
  <si>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</si>
  <si>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</si>
  <si>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</si>
  <si>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</si>
  <si>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</si>
  <si>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</si>
  <si>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</si>
  <si>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</si>
  <si>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</si>
  <si>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</si>
  <si>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</si>
  <si>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</si>
  <si>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</si>
  <si>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</si>
  <si>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</si>
  <si>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</si>
  <si>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</si>
  <si>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</si>
  <si>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</si>
  <si>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</si>
  <si>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</si>
  <si>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</si>
  <si>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</si>
  <si>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</si>
  <si>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</si>
  <si>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</si>
  <si>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</si>
  <si>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</si>
  <si>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</si>
  <si>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</si>
  <si>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</si>
  <si>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</si>
  <si>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</si>
  <si>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</si>
  <si>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</si>
  <si>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</si>
  <si>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</si>
  <si>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</si>
  <si>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</si>
  <si>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</si>
  <si>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</si>
  <si>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</si>
  <si>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</si>
  <si>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</si>
  <si>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</si>
  <si>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</si>
  <si>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</si>
  <si>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</si>
  <si>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</si>
  <si>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</si>
  <si>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</si>
  <si>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</si>
  <si>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</si>
  <si>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</si>
  <si>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</si>
  <si>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</si>
  <si>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</si>
  <si>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</si>
  <si>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</si>
  <si>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</si>
  <si>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</si>
  <si>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</si>
  <si>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</si>
  <si>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</si>
  <si>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</si>
  <si>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</si>
  <si>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</si>
  <si>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</si>
  <si>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</si>
  <si>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</si>
  <si>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</si>
  <si>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</si>
  <si>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</si>
  <si>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</si>
  <si>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</si>
  <si>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</si>
  <si>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</si>
  <si>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</si>
  <si>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</si>
  <si>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</si>
  <si>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</si>
  <si>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</si>
  <si>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</si>
  <si>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</si>
  <si>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</si>
  <si>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</si>
  <si>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</si>
  <si>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</si>
  <si>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</si>
  <si>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</si>
  <si>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</si>
  <si>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</si>
  <si>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</si>
  <si>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</si>
  <si>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</si>
  <si>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</si>
  <si>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</si>
  <si>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</si>
  <si>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</si>
  <si>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</si>
  <si>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</si>
  <si>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</si>
  <si>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</si>
  <si>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</si>
  <si>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</si>
  <si>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</si>
  <si>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</si>
  <si>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</si>
  <si>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</si>
  <si>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</si>
  <si>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</si>
  <si>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</si>
  <si>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</si>
  <si>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</si>
  <si>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</si>
  <si>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</si>
  <si>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</si>
  <si>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</si>
  <si>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</si>
  <si>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</si>
  <si>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</si>
  <si>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</si>
  <si>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</si>
  <si>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</si>
  <si>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</si>
  <si>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</si>
  <si>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</si>
  <si>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</si>
  <si>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</si>
  <si>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</si>
  <si>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</si>
  <si>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</si>
  <si>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</si>
  <si>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</si>
  <si>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</si>
  <si>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</si>
  <si>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</si>
  <si>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</si>
  <si>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</si>
  <si>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</si>
  <si>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</si>
  <si>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</si>
  <si>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</si>
  <si>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</si>
  <si>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</si>
  <si>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</si>
  <si>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</si>
  <si>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</si>
  <si>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</si>
  <si>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</si>
  <si>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</si>
  <si>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</si>
  <si>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</si>
  <si>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</si>
  <si>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</si>
  <si>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</si>
  <si>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</si>
  <si>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</si>
  <si>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</si>
  <si>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</si>
  <si>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</si>
  <si>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</si>
  <si>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</si>
  <si>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</si>
  <si>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</si>
  <si>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</si>
  <si>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</si>
  <si>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</si>
  <si>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</si>
  <si>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</si>
  <si>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</si>
  <si>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</si>
  <si>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</si>
  <si>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</si>
  <si>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</si>
  <si>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</si>
  <si>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</si>
  <si>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</si>
  <si>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</si>
  <si>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</si>
  <si>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</si>
  <si>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</si>
  <si>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</si>
  <si>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</si>
  <si>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</si>
  <si>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</si>
  <si>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</si>
  <si>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</si>
  <si>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</si>
  <si>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</si>
  <si>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</si>
  <si>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</si>
  <si>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</si>
  <si>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</si>
  <si>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</si>
  <si>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</si>
  <si>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</si>
  <si>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</si>
  <si>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</si>
  <si>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</si>
  <si>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</si>
  <si>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</si>
  <si>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</si>
  <si>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</si>
  <si>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</si>
  <si>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</si>
  <si>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</si>
  <si>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</si>
  <si>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</si>
  <si>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</si>
  <si>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</si>
  <si>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</si>
  <si>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</si>
  <si>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</si>
  <si>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</si>
  <si>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</si>
  <si>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</si>
  <si>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</si>
  <si>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</si>
  <si>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</si>
  <si>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</si>
  <si>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</si>
  <si>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</si>
  <si>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</si>
  <si>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</si>
  <si>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</si>
  <si>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</si>
  <si>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</si>
  <si>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</si>
  <si>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</si>
  <si>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</si>
  <si>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</si>
  <si>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</si>
  <si>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</si>
  <si>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</si>
  <si>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</si>
  <si>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</si>
  <si>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</si>
  <si>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</si>
  <si>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</si>
  <si>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</si>
  <si>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</si>
  <si>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</si>
  <si>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</si>
  <si>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</si>
  <si>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</si>
  <si>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</si>
  <si>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</si>
  <si>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</si>
  <si>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</si>
  <si>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</si>
  <si>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</si>
  <si>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</si>
  <si>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</si>
  <si>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</si>
  <si>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</si>
  <si>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</si>
  <si>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</si>
  <si>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</si>
  <si>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</si>
  <si>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</si>
  <si>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</si>
  <si>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</si>
  <si>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</si>
  <si>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</si>
  <si>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</si>
  <si>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</si>
  <si>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</si>
  <si>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</si>
  <si>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</si>
  <si>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</si>
  <si>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</si>
  <si>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</si>
  <si>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</si>
  <si>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</si>
  <si>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</si>
  <si>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</si>
  <si>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</si>
  <si>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</si>
  <si>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</si>
  <si>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</si>
  <si>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</si>
  <si>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</si>
  <si>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</si>
  <si>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</si>
  <si>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</si>
  <si>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</si>
  <si>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</si>
  <si>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</si>
  <si>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</si>
  <si>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</si>
  <si>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</si>
  <si>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</si>
  <si>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</si>
  <si>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</si>
  <si>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</si>
  <si>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</si>
  <si>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</si>
  <si>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</si>
  <si>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</si>
  <si>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</si>
  <si>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</si>
  <si>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</si>
  <si>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</si>
  <si>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</si>
  <si>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</si>
  <si>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</si>
  <si>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</si>
  <si>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</si>
  <si>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</si>
  <si>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</si>
  <si>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</si>
  <si>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</si>
  <si>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</si>
  <si>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</si>
  <si>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</si>
  <si>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</si>
  <si>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</si>
  <si>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</si>
  <si>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</si>
  <si>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</si>
  <si>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</si>
  <si>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</si>
  <si>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</si>
  <si>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</si>
  <si>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</si>
  <si>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</si>
  <si>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</si>
  <si>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</si>
  <si>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</si>
  <si>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</si>
  <si>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</si>
  <si>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</si>
  <si>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</si>
  <si>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</si>
  <si>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</si>
  <si>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</si>
  <si>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</si>
  <si>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</si>
  <si>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</si>
  <si>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</si>
  <si>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</si>
  <si>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</si>
  <si>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</si>
  <si>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</si>
  <si>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</si>
  <si>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</si>
  <si>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</si>
  <si>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</si>
  <si>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</si>
  <si>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</si>
  <si>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</si>
  <si>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</si>
  <si>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</si>
  <si>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</si>
  <si>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</si>
  <si>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</si>
  <si>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</si>
  <si>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</si>
  <si>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</si>
  <si>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</si>
  <si>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</si>
  <si>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</si>
  <si>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</si>
  <si>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</si>
  <si>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</si>
  <si>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</si>
  <si>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</si>
  <si>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</si>
  <si>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</si>
  <si>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</si>
  <si>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</si>
  <si>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</si>
  <si>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</si>
  <si>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</si>
  <si>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</si>
  <si>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</si>
  <si>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</si>
  <si>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</si>
  <si>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</si>
  <si>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</si>
  <si>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</si>
  <si>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</si>
  <si>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</si>
  <si>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</si>
  <si>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</si>
  <si>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</si>
  <si>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</si>
  <si>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</si>
  <si>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</si>
  <si>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</si>
  <si>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</si>
  <si>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</si>
  <si>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</si>
  <si>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</si>
  <si>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</si>
  <si>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</si>
  <si>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</si>
  <si>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</si>
  <si>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</si>
  <si>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</si>
  <si>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</si>
  <si>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</si>
  <si>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</si>
  <si>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</si>
  <si>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</si>
  <si>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</si>
  <si>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</si>
  <si>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</si>
  <si>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</si>
  <si>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</si>
  <si>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</si>
  <si>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</si>
  <si>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</si>
  <si>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</si>
  <si>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</si>
  <si>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</si>
  <si>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</si>
  <si>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</si>
  <si>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</si>
  <si>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</si>
  <si>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</si>
  <si>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</si>
  <si>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</si>
  <si>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</si>
  <si>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</si>
  <si>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</si>
  <si>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</si>
  <si>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</si>
  <si>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</si>
  <si>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</si>
  <si>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</si>
  <si>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</si>
  <si>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</si>
  <si>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</si>
  <si>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</si>
  <si>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</si>
  <si>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</si>
  <si>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</si>
  <si>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</si>
  <si>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</si>
  <si>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</si>
  <si>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</si>
  <si>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</si>
  <si>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</si>
  <si>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</si>
  <si>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</si>
  <si>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</si>
  <si>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</si>
  <si>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</si>
  <si>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</si>
  <si>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</si>
  <si>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</si>
  <si>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</si>
  <si>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</si>
  <si>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</si>
  <si>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</si>
  <si>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</si>
  <si>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</si>
  <si>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</si>
  <si>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</si>
  <si>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</si>
  <si>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</si>
  <si>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</si>
  <si>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</si>
  <si>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</si>
  <si>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</si>
  <si>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</si>
  <si>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</si>
  <si>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</si>
  <si>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</si>
  <si>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</si>
  <si>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</si>
  <si>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</si>
  <si>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</si>
  <si>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</si>
  <si>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</si>
  <si>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</si>
  <si>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</si>
  <si>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</si>
  <si>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</si>
  <si>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</si>
  <si>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</si>
  <si>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</si>
  <si>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</si>
  <si>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</si>
  <si>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</si>
  <si>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</si>
  <si>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</si>
  <si>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</si>
  <si>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</si>
  <si>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</si>
  <si>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</si>
  <si>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</si>
  <si>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</si>
  <si>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</si>
  <si>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</si>
  <si>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</si>
  <si>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</si>
  <si>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</si>
  <si>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</si>
  <si>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</si>
  <si>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</si>
  <si>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</si>
  <si>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</si>
  <si>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</si>
  <si>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</si>
  <si>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</si>
  <si>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</si>
  <si>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</si>
  <si>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</si>
  <si>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</si>
  <si>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</si>
  <si>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</si>
  <si>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</si>
  <si>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</si>
  <si>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</si>
  <si>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</si>
  <si>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</si>
  <si>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</si>
  <si>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</si>
  <si>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</si>
  <si>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</si>
  <si>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</si>
  <si>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</si>
  <si>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</si>
  <si>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</si>
  <si>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</si>
  <si>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</si>
  <si>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</si>
  <si>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</si>
  <si>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</si>
  <si>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</si>
  <si>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</si>
  <si>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</si>
  <si>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</si>
  <si>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</si>
  <si>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</si>
  <si>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</si>
  <si>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</si>
  <si>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</si>
  <si>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</si>
  <si>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</si>
  <si>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</si>
  <si>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</si>
  <si>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</si>
  <si>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</si>
  <si>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</si>
  <si>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</si>
  <si>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</si>
  <si>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</si>
  <si>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</si>
  <si>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</si>
  <si>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</si>
  <si>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</si>
  <si>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</si>
  <si>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</si>
  <si>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</si>
  <si>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</si>
  <si>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</si>
  <si>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</si>
  <si>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</si>
  <si>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</si>
  <si>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</si>
  <si>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</si>
  <si>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</si>
  <si>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</si>
  <si>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</si>
  <si>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</si>
  <si>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</si>
  <si>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</si>
  <si>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</si>
  <si>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</si>
  <si>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</si>
  <si>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</si>
  <si>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</si>
  <si>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</si>
  <si>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</si>
  <si>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</si>
  <si>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</si>
  <si>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</si>
  <si>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</si>
  <si>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</si>
  <si>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</si>
  <si>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</si>
  <si>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</si>
  <si>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</si>
  <si>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</si>
  <si>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</si>
  <si>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</si>
  <si>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</si>
  <si>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</si>
  <si>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</si>
  <si>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</si>
  <si>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</si>
  <si>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</si>
  <si>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</si>
  <si>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</si>
  <si>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</si>
  <si>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</si>
  <si>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</si>
  <si>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</si>
  <si>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</si>
  <si>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</si>
  <si>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</si>
  <si>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</si>
  <si>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</si>
  <si>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</si>
  <si>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</si>
  <si>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</si>
  <si>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</si>
  <si>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</si>
  <si>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</si>
  <si>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</si>
  <si>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</si>
  <si>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</si>
  <si>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</si>
  <si>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</si>
  <si>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</si>
  <si>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</si>
  <si>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</si>
  <si>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</si>
  <si>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</si>
  <si>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</si>
  <si>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</si>
  <si>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</si>
  <si>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</si>
  <si>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</si>
  <si>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</si>
  <si>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</si>
  <si>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</si>
  <si>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</si>
  <si>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</si>
  <si>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</si>
  <si>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</si>
  <si>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</si>
  <si>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</si>
  <si>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</si>
  <si>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</si>
  <si>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</si>
  <si>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</si>
  <si>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</si>
  <si>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</si>
  <si>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</si>
  <si>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</si>
  <si>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</si>
  <si>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</si>
  <si>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</si>
  <si>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</si>
  <si>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</si>
  <si>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</si>
  <si>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</si>
  <si>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</si>
  <si>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</si>
  <si>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</si>
  <si>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</si>
  <si>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</si>
  <si>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</si>
  <si>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</si>
  <si>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</si>
  <si>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</si>
  <si>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</si>
  <si>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</si>
  <si>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</si>
  <si>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</si>
  <si>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</si>
  <si>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</si>
  <si>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</si>
  <si>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</si>
  <si>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</si>
  <si>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</si>
  <si>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</si>
  <si>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</si>
  <si>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</si>
  <si>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</si>
  <si>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</si>
  <si>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</si>
  <si>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</si>
  <si>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</si>
  <si>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</si>
  <si>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</si>
  <si>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</si>
  <si>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</si>
  <si>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</si>
  <si>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</si>
  <si>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</si>
  <si>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</si>
  <si>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</si>
  <si>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</si>
  <si>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</si>
  <si>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</si>
  <si>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</si>
  <si>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</si>
  <si>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</si>
  <si>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</si>
  <si>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</si>
  <si>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</si>
  <si>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</si>
  <si>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</si>
  <si>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</si>
  <si>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</si>
  <si>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</si>
  <si>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</si>
  <si>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</si>
  <si>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</si>
  <si>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</si>
  <si>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</si>
  <si>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</si>
  <si>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</si>
  <si>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</si>
  <si>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</si>
  <si>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</si>
  <si>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</si>
  <si>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</si>
  <si>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</si>
  <si>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</si>
  <si>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</si>
  <si>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</si>
  <si>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</si>
  <si>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</si>
  <si>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</si>
  <si>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</si>
  <si>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</si>
  <si>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</si>
  <si>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</si>
  <si>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</si>
  <si>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</si>
  <si>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</si>
  <si>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</si>
  <si>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</si>
  <si>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</si>
  <si>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</si>
  <si>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</si>
  <si>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</si>
  <si>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</si>
  <si>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</si>
  <si>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</si>
  <si>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</si>
  <si>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</si>
  <si>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</si>
  <si>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</si>
  <si>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</si>
  <si>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</si>
  <si>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</si>
  <si>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</si>
  <si>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</si>
  <si>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</si>
  <si>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</si>
  <si>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</si>
  <si>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</si>
  <si>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</si>
  <si>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</si>
  <si>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</si>
  <si>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</si>
  <si>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</si>
  <si>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</si>
  <si>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</si>
  <si>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</si>
  <si>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</si>
  <si>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</si>
  <si>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</si>
  <si>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</si>
  <si>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</si>
  <si>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</si>
  <si>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</si>
  <si>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</si>
  <si>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</si>
  <si>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</si>
  <si>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</si>
  <si>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</si>
  <si>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</si>
  <si>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</si>
  <si>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</si>
  <si>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</si>
  <si>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</si>
  <si>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</si>
  <si>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</si>
  <si>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</si>
  <si>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</si>
  <si>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</si>
  <si>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</si>
  <si>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</si>
  <si>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</si>
  <si>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</si>
  <si>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</si>
  <si>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</si>
  <si>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</si>
  <si>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</si>
  <si>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</si>
  <si>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</si>
  <si>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</si>
  <si>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</si>
  <si>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</si>
  <si>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</si>
  <si>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</si>
  <si>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</si>
  <si>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</si>
  <si>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</si>
  <si>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</si>
  <si>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</si>
  <si>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</si>
  <si>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</si>
  <si>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</si>
  <si>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</si>
  <si>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</si>
  <si>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</si>
  <si>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</si>
  <si>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</si>
  <si>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</si>
  <si>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</si>
  <si>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</si>
  <si>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</si>
  <si>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</si>
  <si>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</si>
  <si>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</si>
  <si>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</si>
  <si>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</si>
  <si>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</si>
  <si>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</si>
  <si>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</si>
  <si>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</si>
  <si>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</si>
  <si>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</si>
  <si>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</si>
  <si>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</si>
  <si>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</si>
  <si>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</si>
  <si>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</si>
  <si>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</si>
  <si>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</si>
  <si>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</si>
  <si>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</si>
  <si>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</si>
  <si>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</si>
  <si>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</si>
  <si>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</si>
  <si>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</si>
  <si>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</si>
  <si>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</si>
  <si>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</si>
  <si>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</si>
  <si>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</si>
  <si>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</si>
  <si>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</si>
  <si>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</si>
  <si>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</si>
  <si>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</si>
  <si>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</si>
  <si>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</si>
  <si>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</si>
  <si>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</si>
  <si>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</si>
  <si>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</si>
  <si>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</si>
  <si>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</si>
  <si>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</si>
  <si>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</si>
  <si>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</si>
  <si>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</si>
  <si>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</si>
  <si>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</si>
  <si>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</si>
  <si>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</si>
  <si>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</si>
  <si>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</si>
  <si>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</si>
  <si>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</si>
  <si>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</si>
  <si>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</si>
  <si>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</si>
  <si>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</si>
  <si>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</si>
  <si>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</si>
  <si>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</si>
  <si>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</si>
  <si>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</si>
  <si>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</si>
  <si>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</si>
  <si>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</si>
  <si>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</si>
  <si>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</si>
  <si>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</si>
  <si>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</si>
  <si>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</si>
  <si>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</si>
  <si>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</si>
  <si>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</si>
  <si>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</si>
  <si>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</si>
  <si>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</si>
  <si>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</si>
  <si>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</si>
  <si>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</si>
  <si>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</si>
  <si>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</si>
  <si>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</si>
  <si>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</si>
  <si>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</si>
  <si>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</si>
  <si>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</si>
  <si>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</si>
  <si>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</si>
  <si>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</si>
  <si>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</si>
  <si>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</si>
  <si>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</si>
  <si>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</si>
  <si>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</si>
  <si>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</si>
  <si>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</si>
  <si>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</si>
  <si>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</si>
  <si>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</si>
  <si>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</si>
  <si>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</si>
  <si>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</si>
  <si>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</si>
  <si>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</si>
  <si>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</si>
  <si>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</si>
  <si>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</si>
  <si>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</si>
  <si>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</si>
  <si>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</si>
  <si>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</si>
  <si>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</si>
  <si>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</si>
  <si>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</si>
  <si>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</si>
  <si>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</si>
  <si>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</si>
  <si>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</si>
  <si>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</si>
  <si>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</si>
  <si>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</si>
  <si>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</si>
  <si>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</si>
  <si>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</si>
  <si>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</si>
  <si>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</si>
  <si>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</si>
  <si>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</si>
  <si>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</si>
  <si>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</si>
  <si>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</si>
  <si>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</si>
  <si>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</si>
  <si>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</si>
  <si>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</si>
  <si>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</si>
  <si>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</si>
  <si>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</si>
  <si>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</si>
  <si>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</si>
  <si>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</si>
  <si>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</si>
  <si>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</si>
  <si>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</si>
  <si>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</si>
  <si>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</si>
  <si>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</si>
  <si>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</si>
  <si>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</si>
  <si>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</si>
  <si>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</si>
  <si>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</si>
  <si>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</si>
  <si>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</si>
  <si>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</si>
  <si>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</si>
  <si>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</si>
  <si>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</si>
  <si>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</si>
  <si>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</si>
  <si>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</si>
  <si>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</si>
  <si>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</si>
  <si>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</si>
  <si>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</si>
  <si>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</si>
  <si>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</si>
  <si>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</si>
  <si>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</si>
  <si>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</si>
  <si>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</si>
  <si>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</si>
  <si>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</si>
  <si>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</si>
  <si>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</si>
  <si>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</si>
  <si>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</si>
  <si>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</si>
  <si>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</si>
  <si>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</si>
  <si>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</si>
  <si>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</si>
  <si>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</si>
  <si>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</si>
  <si>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</si>
  <si>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</si>
  <si>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</si>
  <si>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</si>
  <si>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</si>
  <si>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</si>
  <si>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</si>
  <si>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</si>
  <si>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</si>
  <si>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</si>
  <si>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</si>
  <si>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</si>
  <si>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</si>
  <si>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</si>
  <si>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</si>
  <si>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</si>
  <si>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</si>
  <si>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</si>
  <si>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</si>
  <si>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</si>
  <si>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</si>
  <si>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</si>
  <si>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</si>
  <si>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</si>
  <si>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</si>
  <si>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</si>
  <si>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</si>
  <si>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</si>
  <si>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</si>
  <si>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</si>
  <si>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</si>
  <si>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</si>
  <si>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</si>
  <si>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</si>
  <si>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</si>
  <si>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</si>
  <si>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</si>
  <si>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</si>
  <si>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</si>
  <si>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</si>
  <si>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</si>
  <si>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</si>
  <si>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</si>
  <si>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</si>
  <si>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</si>
  <si>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</si>
  <si>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</si>
  <si>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</si>
  <si>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</si>
  <si>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</si>
  <si>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</si>
  <si>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</si>
  <si>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</si>
  <si>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</si>
  <si>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</si>
  <si>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</si>
  <si>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</si>
  <si>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</si>
  <si>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</si>
  <si>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</si>
  <si>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</si>
  <si>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</si>
  <si>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</si>
  <si>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</si>
  <si>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</si>
  <si>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</si>
  <si>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</si>
  <si>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</si>
  <si>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</si>
  <si>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</si>
  <si>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</si>
  <si>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</si>
  <si>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</si>
  <si>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</si>
  <si>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</si>
  <si>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</si>
  <si>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</si>
  <si>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</si>
  <si>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</si>
  <si>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</si>
  <si>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</si>
  <si>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</si>
  <si>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</si>
  <si>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</si>
  <si>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</si>
  <si>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</si>
  <si>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</si>
  <si>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</si>
  <si>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</si>
  <si>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</si>
  <si>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</si>
  <si>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</si>
  <si>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</si>
  <si>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</si>
  <si>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</si>
  <si>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</si>
  <si>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</si>
  <si>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</si>
  <si>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</si>
  <si>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</si>
  <si>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</si>
  <si>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</si>
  <si>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</si>
  <si>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</si>
  <si>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</si>
  <si>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</si>
  <si>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</si>
  <si>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</si>
  <si>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</si>
  <si>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</si>
  <si>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</si>
  <si>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</si>
  <si>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</si>
  <si>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</si>
  <si>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</si>
  <si>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</si>
  <si>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</si>
  <si>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</si>
  <si>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</si>
  <si>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</si>
  <si>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</si>
  <si>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</si>
  <si>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</si>
  <si>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</si>
  <si>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</si>
  <si>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</si>
  <si>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</si>
  <si>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</si>
  <si>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</si>
  <si>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</si>
  <si>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</si>
  <si>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</si>
  <si>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</si>
  <si>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</si>
  <si>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</si>
  <si>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</si>
  <si>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</si>
  <si>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</si>
  <si>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</si>
  <si>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</si>
  <si>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</si>
  <si>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</si>
  <si>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</si>
  <si>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</si>
  <si>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</si>
  <si>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</si>
  <si>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</si>
  <si>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</si>
  <si>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</si>
  <si>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</si>
  <si>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</si>
  <si>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</si>
  <si>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</si>
  <si>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</si>
  <si>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</si>
  <si>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</si>
  <si>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</si>
  <si>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</si>
  <si>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</si>
  <si>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</si>
  <si>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</si>
  <si>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</si>
  <si>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</si>
  <si>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</si>
  <si>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</si>
  <si>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</si>
  <si>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</si>
  <si>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</si>
  <si>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</si>
  <si>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</si>
  <si>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</si>
  <si>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</si>
  <si>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</si>
  <si>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</si>
  <si>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</si>
  <si>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</si>
  <si>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</si>
  <si>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</si>
  <si>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</si>
  <si>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</si>
  <si>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</si>
  <si>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</si>
  <si>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</si>
  <si>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</si>
  <si>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</si>
  <si>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</si>
  <si>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</si>
  <si>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</si>
  <si>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</si>
  <si>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</si>
  <si>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</si>
  <si>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</si>
  <si>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</si>
  <si>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</si>
  <si>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</si>
  <si>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</si>
  <si>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</si>
  <si>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</si>
  <si>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</si>
  <si>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</si>
  <si>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</si>
  <si>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</si>
  <si>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</si>
  <si>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</si>
  <si>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</si>
  <si>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</si>
  <si>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</si>
  <si>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</si>
  <si>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</si>
  <si>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</si>
  <si>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</si>
  <si>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</si>
  <si>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</si>
  <si>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</si>
  <si>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</si>
  <si>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</si>
  <si>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</si>
  <si>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</si>
  <si>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</si>
  <si>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</si>
  <si>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</si>
  <si>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</si>
  <si>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</si>
  <si>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</si>
  <si>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</si>
  <si>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</si>
  <si>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</si>
  <si>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</si>
  <si>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</si>
  <si>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</si>
  <si>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</si>
  <si>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</si>
  <si>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</si>
  <si>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</si>
  <si>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</si>
  <si>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</si>
  <si>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</si>
  <si>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</si>
  <si>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</si>
  <si>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</si>
  <si>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</si>
  <si>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</si>
  <si>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</si>
  <si>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</si>
  <si>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</si>
  <si>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</si>
  <si>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</si>
  <si>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</si>
  <si>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</si>
  <si>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</si>
  <si>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</si>
  <si>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</si>
  <si>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</si>
  <si>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</si>
  <si>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</si>
  <si>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</si>
  <si>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</si>
  <si>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</si>
  <si>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</si>
  <si>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</si>
  <si>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</si>
  <si>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</si>
  <si>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</si>
  <si>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</si>
  <si>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</si>
  <si>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</si>
  <si>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</si>
  <si>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</si>
  <si>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</si>
  <si>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</si>
  <si>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</si>
  <si>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</si>
  <si>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</si>
  <si>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</si>
  <si>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</si>
  <si>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</si>
  <si>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</si>
  <si>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</si>
  <si>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</si>
  <si>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</si>
  <si>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</si>
  <si>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</si>
  <si>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</si>
  <si>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</si>
  <si>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</si>
  <si>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</si>
  <si>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</si>
  <si>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</si>
  <si>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</si>
  <si>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</si>
  <si>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</si>
  <si>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</si>
  <si>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</si>
  <si>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</si>
  <si>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</si>
  <si>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</si>
  <si>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</si>
  <si>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</si>
  <si>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</si>
  <si>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</si>
  <si>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</si>
  <si>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</si>
  <si>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</si>
  <si>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</si>
  <si>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</si>
  <si>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</si>
  <si>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</si>
  <si>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</si>
  <si>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</si>
  <si>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</si>
  <si>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</si>
  <si>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</si>
  <si>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</si>
  <si>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</si>
  <si>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</si>
  <si>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</si>
  <si>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</si>
  <si>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</si>
  <si>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</si>
  <si>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</si>
  <si>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</si>
  <si>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</si>
  <si>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</si>
  <si>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</si>
  <si>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</si>
  <si>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</si>
  <si>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</si>
  <si>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</si>
  <si>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</si>
  <si>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</si>
  <si>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</si>
  <si>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</si>
  <si>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</si>
  <si>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</si>
  <si>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</si>
  <si>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</si>
  <si>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</si>
  <si>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</si>
  <si>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</si>
  <si>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</si>
  <si>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</si>
  <si>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</si>
  <si>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</si>
  <si>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</si>
  <si>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</si>
  <si>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</si>
  <si>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</si>
  <si>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</si>
  <si>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</si>
  <si>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</si>
  <si>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</si>
  <si>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</si>
  <si>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</si>
  <si>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</si>
  <si>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</si>
  <si>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</si>
  <si>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</si>
  <si>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</si>
  <si>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</si>
  <si>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</si>
  <si>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</si>
  <si>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</si>
  <si>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</si>
  <si>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</si>
  <si>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</si>
  <si>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</si>
  <si>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</si>
  <si>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</si>
  <si>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</si>
  <si>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</si>
  <si>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</si>
  <si>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</si>
  <si>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</si>
  <si>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</si>
  <si>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</si>
  <si>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</si>
  <si>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</si>
  <si>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</si>
  <si>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</si>
  <si>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</si>
  <si>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</si>
  <si>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</si>
  <si>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</si>
  <si>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</si>
  <si>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</si>
  <si>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</si>
  <si>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</si>
  <si>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</si>
  <si>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</si>
  <si>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</si>
  <si>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</si>
  <si>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</si>
  <si>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</si>
  <si>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</si>
  <si>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</si>
  <si>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</si>
  <si>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</si>
  <si>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</si>
  <si>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</si>
  <si>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</si>
  <si>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</si>
  <si>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</si>
  <si>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</si>
  <si>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</si>
  <si>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</si>
  <si>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</si>
  <si>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</si>
  <si>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</si>
  <si>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</si>
  <si>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</si>
  <si>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</si>
  <si>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</si>
  <si>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</si>
  <si>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</si>
  <si>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</si>
  <si>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</si>
  <si>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</si>
  <si>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</si>
  <si>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</si>
  <si>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</si>
  <si>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</si>
  <si>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</si>
  <si>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</si>
  <si>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</si>
  <si>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</si>
  <si>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</si>
  <si>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</si>
  <si>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</si>
  <si>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</si>
  <si>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</si>
  <si>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</si>
  <si>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</si>
  <si>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</si>
  <si>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</si>
  <si>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</si>
  <si>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</si>
  <si>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</si>
  <si>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</si>
  <si>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</si>
  <si>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</si>
  <si>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</si>
  <si>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</si>
  <si>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</si>
  <si>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</si>
  <si>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</si>
  <si>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</si>
  <si>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</si>
  <si>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</si>
  <si>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</si>
  <si>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</si>
  <si>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</si>
  <si>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</si>
  <si>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</si>
  <si>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</si>
  <si>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</si>
  <si>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</si>
  <si>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</si>
  <si>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</si>
  <si>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</si>
  <si>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</si>
  <si>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</si>
  <si>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</si>
  <si>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</si>
  <si>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</si>
  <si>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</si>
  <si>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</si>
  <si>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</si>
  <si>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</si>
  <si>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</si>
  <si>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</si>
  <si>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</si>
  <si>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</si>
  <si>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</si>
  <si>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</si>
  <si>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</si>
  <si>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</si>
  <si>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</si>
  <si>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</si>
  <si>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</si>
  <si>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</si>
  <si>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</si>
  <si>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</si>
  <si>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</si>
  <si>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</si>
  <si>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</si>
  <si>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</si>
  <si>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</si>
  <si>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</si>
  <si>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</si>
  <si>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</si>
  <si>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</si>
  <si>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</si>
  <si>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</si>
  <si>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</si>
  <si>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</si>
  <si>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</si>
  <si>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</si>
  <si>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</si>
  <si>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</si>
  <si>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</si>
  <si>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</si>
  <si>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</si>
  <si>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</si>
  <si>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</si>
  <si>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</si>
  <si>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</si>
  <si>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</si>
  <si>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</si>
  <si>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</si>
  <si>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</si>
  <si>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</si>
  <si>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</si>
  <si>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</si>
  <si>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</si>
  <si>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</si>
  <si>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</si>
  <si>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</si>
  <si>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</si>
  <si>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</si>
  <si>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</si>
  <si>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</si>
  <si>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</si>
  <si>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</si>
  <si>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</si>
  <si>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</si>
  <si>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</si>
  <si>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</si>
  <si>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</si>
  <si>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</si>
  <si>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</si>
  <si>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</si>
  <si>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</si>
  <si>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</si>
  <si>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</si>
  <si>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</si>
  <si>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</si>
  <si>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</si>
  <si>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</si>
  <si>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</si>
  <si>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</si>
  <si>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</si>
  <si>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</si>
  <si>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</si>
  <si>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</si>
  <si>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</si>
  <si>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</si>
  <si>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</si>
  <si>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</si>
  <si>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</si>
  <si>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</si>
  <si>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</si>
  <si>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</si>
  <si>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</si>
  <si>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</si>
  <si>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</si>
  <si>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</si>
  <si>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</si>
  <si>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</si>
  <si>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</si>
  <si>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</si>
  <si>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</si>
  <si>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</si>
  <si>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</si>
  <si>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</si>
  <si>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</si>
  <si>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</si>
  <si>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</si>
  <si>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</si>
  <si>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</si>
  <si>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</si>
  <si>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</si>
  <si>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</si>
  <si>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</si>
  <si>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</si>
  <si>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</si>
  <si>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</si>
  <si>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</si>
  <si>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</si>
  <si>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</si>
  <si>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</si>
  <si>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</si>
  <si>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</si>
  <si>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</si>
  <si>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</si>
  <si>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</si>
  <si>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</si>
  <si>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</si>
  <si>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</si>
  <si>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</si>
  <si>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</si>
  <si>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</si>
  <si>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</si>
  <si>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</si>
  <si>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</si>
  <si>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</si>
  <si>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</si>
  <si>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</si>
  <si>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</si>
  <si>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</si>
  <si>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</si>
  <si>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</si>
  <si>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</si>
  <si>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</si>
  <si>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</si>
  <si>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</si>
  <si>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</si>
  <si>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</si>
  <si>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</si>
  <si>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</si>
  <si>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</si>
  <si>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</si>
  <si>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</si>
  <si>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</si>
  <si>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</si>
  <si>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</si>
  <si>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</si>
  <si>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</si>
  <si>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</si>
  <si>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</si>
  <si>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</si>
  <si>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</si>
  <si>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</si>
  <si>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</si>
  <si>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</si>
  <si>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</si>
  <si>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</si>
  <si>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</si>
  <si>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</si>
  <si>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</si>
  <si>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</si>
  <si>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</si>
  <si>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</si>
  <si>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</si>
  <si>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</si>
  <si>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</si>
  <si>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</si>
  <si>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</si>
  <si>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</si>
  <si>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</si>
  <si>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</si>
  <si>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</si>
  <si>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</si>
  <si>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</si>
  <si>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</si>
  <si>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</si>
  <si>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</si>
  <si>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</si>
  <si>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</si>
  <si>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</si>
  <si>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</si>
  <si>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</si>
  <si>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</si>
  <si>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</si>
  <si>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</si>
  <si>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</si>
  <si>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</si>
  <si>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</si>
  <si>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</si>
  <si>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</si>
  <si>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</si>
  <si>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</si>
  <si>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</si>
  <si>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</si>
  <si>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</si>
  <si>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</si>
  <si>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</si>
  <si>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</si>
  <si>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</si>
  <si>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</si>
  <si>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</si>
  <si>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</si>
  <si>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</si>
  <si>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</si>
  <si>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</si>
  <si>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</si>
  <si>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</si>
  <si>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</si>
  <si>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</si>
  <si>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</si>
  <si>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</si>
  <si>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</si>
  <si>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</si>
  <si>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</si>
  <si>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</si>
  <si>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</si>
  <si>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</si>
  <si>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</si>
  <si>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</si>
  <si>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</si>
  <si>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</si>
  <si>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</si>
  <si>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</si>
  <si>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</si>
  <si>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</si>
  <si>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</si>
  <si>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</si>
  <si>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</si>
  <si>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</si>
  <si>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</si>
  <si>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</si>
  <si>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</si>
  <si>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</si>
  <si>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</si>
  <si>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</si>
  <si>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</si>
  <si>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</si>
  <si>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</si>
  <si>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</si>
  <si>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</si>
  <si>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</si>
  <si>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</si>
  <si>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</si>
  <si>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</si>
  <si>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</si>
  <si>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</si>
  <si>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</si>
  <si>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</si>
  <si>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</si>
  <si>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</si>
  <si>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</si>
  <si>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</si>
  <si>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</si>
  <si>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</si>
  <si>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</si>
  <si>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</si>
  <si>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</si>
  <si>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</si>
  <si>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</si>
  <si>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</si>
  <si>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</si>
  <si>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</si>
  <si>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</si>
  <si>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</si>
  <si>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</si>
  <si>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</si>
  <si>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</si>
  <si>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</si>
  <si>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</si>
  <si>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</si>
  <si>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</si>
  <si>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</si>
  <si>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</si>
  <si>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</si>
  <si>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</si>
  <si>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</si>
  <si>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</si>
  <si>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</si>
  <si>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</si>
  <si>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</si>
  <si>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</si>
  <si>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</si>
  <si>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</si>
  <si>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</si>
  <si>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</si>
  <si>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</si>
  <si>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</si>
  <si>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</si>
  <si>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</si>
  <si>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</si>
  <si>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</si>
  <si>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</si>
  <si>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</si>
  <si>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</si>
  <si>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</si>
  <si>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</si>
  <si>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</si>
  <si>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</si>
  <si>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</si>
  <si>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</si>
  <si>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</si>
  <si>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</si>
  <si>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</si>
  <si>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</si>
  <si>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</si>
  <si>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</si>
  <si>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</si>
  <si>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</si>
  <si>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</si>
  <si>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</si>
  <si>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</si>
  <si>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</si>
  <si>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</si>
  <si>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</si>
  <si>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</si>
  <si>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</si>
  <si>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</si>
  <si>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</si>
  <si>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</si>
  <si>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</si>
  <si>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</si>
  <si>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</si>
  <si>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</si>
  <si>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</si>
  <si>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</si>
  <si>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</si>
  <si>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</si>
  <si>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</si>
  <si>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</si>
  <si>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</si>
  <si>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</si>
  <si>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</si>
  <si>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</si>
  <si>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</si>
  <si>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</si>
  <si>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</si>
  <si>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</si>
  <si>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</si>
  <si>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</si>
  <si>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</si>
  <si>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</si>
  <si>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</si>
  <si>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</si>
  <si>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</si>
  <si>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</si>
  <si>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</si>
  <si>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</si>
  <si>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</si>
  <si>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</si>
  <si>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</si>
  <si>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</si>
  <si>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</si>
  <si>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</si>
  <si>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</si>
  <si>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</si>
  <si>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</si>
  <si>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</si>
  <si>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</si>
  <si>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</si>
  <si>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</si>
  <si>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</si>
  <si>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</si>
  <si>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</si>
  <si>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</si>
  <si>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</si>
  <si>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</si>
  <si>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</si>
  <si>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</si>
  <si>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</si>
  <si>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</si>
  <si>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</si>
  <si>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</si>
  <si>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</si>
  <si>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</si>
  <si>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</si>
  <si>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</si>
  <si>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</si>
  <si>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</si>
  <si>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</si>
  <si>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</si>
  <si>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</si>
  <si>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</si>
  <si>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</si>
  <si>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</si>
  <si>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</si>
  <si>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</si>
  <si>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</si>
  <si>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</si>
  <si>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</si>
  <si>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</si>
  <si>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</si>
  <si>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</si>
  <si>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</si>
  <si>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</si>
  <si>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</si>
  <si>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</si>
  <si>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</si>
  <si>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</si>
  <si>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</si>
  <si>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</si>
  <si>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</si>
  <si>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</si>
  <si>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</si>
  <si>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</si>
  <si>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</si>
  <si>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</si>
  <si>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</si>
  <si>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</si>
  <si>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</si>
  <si>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</si>
  <si>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</si>
  <si>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</si>
  <si>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</si>
  <si>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</si>
  <si>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</si>
  <si>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</si>
  <si>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</si>
  <si>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</si>
  <si>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</si>
  <si>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</si>
  <si>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</si>
  <si>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</si>
  <si>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</si>
  <si>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</si>
  <si>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</si>
  <si>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</si>
  <si>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</si>
  <si>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</si>
  <si>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</si>
  <si>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</si>
  <si>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</si>
  <si>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</si>
  <si>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</si>
  <si>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</si>
  <si>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</si>
  <si>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</si>
  <si>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</si>
  <si>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</si>
  <si>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</si>
  <si>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</si>
  <si>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</si>
  <si>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</si>
  <si>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</si>
  <si>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</si>
  <si>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</si>
  <si>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</si>
  <si>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</si>
  <si>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</si>
  <si>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</si>
  <si>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</si>
  <si>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</si>
  <si>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</si>
  <si>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</si>
  <si>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</si>
  <si>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</si>
  <si>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</si>
  <si>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</si>
  <si>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</si>
  <si>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</si>
  <si>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</si>
  <si>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</si>
  <si>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</si>
  <si>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</si>
  <si>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</si>
  <si>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</si>
  <si>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</si>
  <si>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</si>
  <si>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</si>
  <si>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</si>
  <si>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</si>
  <si>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</si>
  <si>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</si>
  <si>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</si>
  <si>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</si>
  <si>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</si>
  <si>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</si>
  <si>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</si>
  <si>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</si>
  <si>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</si>
  <si>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</si>
  <si>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</si>
  <si>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</si>
  <si>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</si>
  <si>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</si>
  <si>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</si>
  <si>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</si>
  <si>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</si>
  <si>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</si>
  <si>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</si>
  <si>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</si>
  <si>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</si>
  <si>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</si>
  <si>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</si>
  <si>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</si>
  <si>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</si>
  <si>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</si>
  <si>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</si>
  <si>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</si>
  <si>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</si>
  <si>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</si>
  <si>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</si>
  <si>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</si>
  <si>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</si>
  <si>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</si>
  <si>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</si>
  <si>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</si>
  <si>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</si>
  <si>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</si>
  <si>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</si>
  <si>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</si>
  <si>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</si>
  <si>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</si>
  <si>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</si>
  <si>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</si>
  <si>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</si>
  <si>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</si>
  <si>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</si>
  <si>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</si>
  <si>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</si>
  <si>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</si>
  <si>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</si>
  <si>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</si>
  <si>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</si>
  <si>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</si>
  <si>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</si>
  <si>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</si>
  <si>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</si>
  <si>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</si>
  <si>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</si>
  <si>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</si>
  <si>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</si>
  <si>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</si>
  <si>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</si>
  <si>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</si>
  <si>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</si>
  <si>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</si>
  <si>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</si>
  <si>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</si>
  <si>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</si>
  <si>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</si>
  <si>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</si>
  <si>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</si>
  <si>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</si>
  <si>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</si>
  <si>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</si>
  <si>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</si>
  <si>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</si>
  <si>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</si>
  <si>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</si>
  <si>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</si>
  <si>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</si>
  <si>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</si>
  <si>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</si>
  <si>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</si>
  <si>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</si>
  <si>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</si>
  <si>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</si>
  <si>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</si>
  <si>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</si>
  <si>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</si>
  <si>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</si>
  <si>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</si>
  <si>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</si>
  <si>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</si>
  <si>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</si>
  <si>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</si>
  <si>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</si>
  <si>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</si>
  <si>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</si>
  <si>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</si>
  <si>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</si>
  <si>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</si>
  <si>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</si>
  <si>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</si>
  <si>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</si>
  <si>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</si>
  <si>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</si>
  <si>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</si>
  <si>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</si>
  <si>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</si>
  <si>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</si>
  <si>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</si>
  <si>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</si>
  <si>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</si>
  <si>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</si>
  <si>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</si>
  <si>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</si>
  <si>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</si>
  <si>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</si>
  <si>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</si>
  <si>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</si>
  <si>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</si>
  <si>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</si>
  <si>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</si>
  <si>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</si>
  <si>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</si>
  <si>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</si>
  <si>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</si>
  <si>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</si>
  <si>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</si>
  <si>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</si>
  <si>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</si>
  <si>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</si>
  <si>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</si>
  <si>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</si>
  <si>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</si>
  <si>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</si>
  <si>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</si>
  <si>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</si>
  <si>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</si>
  <si>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</si>
  <si>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</si>
  <si>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</si>
  <si>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</si>
  <si>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</si>
  <si>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</si>
  <si>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</si>
  <si>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</si>
  <si>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</si>
  <si>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</si>
  <si>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</si>
  <si>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</si>
  <si>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</si>
  <si>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</si>
  <si>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</si>
  <si>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</si>
  <si>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</si>
  <si>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</si>
  <si>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</si>
  <si>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</si>
  <si>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</si>
  <si>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</si>
  <si>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</si>
  <si>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</si>
  <si>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</si>
  <si>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</si>
  <si>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</si>
  <si>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</si>
  <si>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</si>
  <si>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</si>
  <si>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</si>
  <si>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</si>
  <si>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</si>
  <si>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</si>
  <si>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</si>
  <si>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</si>
  <si>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</si>
  <si>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</si>
  <si>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</si>
  <si>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</si>
  <si>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</si>
  <si>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</si>
  <si>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</si>
  <si>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</si>
  <si>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</si>
  <si>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</si>
  <si>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</si>
  <si>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</si>
  <si>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</si>
  <si>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</si>
  <si>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</si>
  <si>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</si>
  <si>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</si>
  <si>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</si>
  <si>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</si>
  <si>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</si>
  <si>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</si>
  <si>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</si>
  <si>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</si>
  <si>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</si>
  <si>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</si>
  <si>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</si>
  <si>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</si>
  <si>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</si>
  <si>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</si>
  <si>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</si>
  <si>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</si>
  <si>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</si>
  <si>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</si>
  <si>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</si>
  <si>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</si>
  <si>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</si>
  <si>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</si>
  <si>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</si>
  <si>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</si>
  <si>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</si>
  <si>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</si>
  <si>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</si>
  <si>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</si>
  <si>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</si>
  <si>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</si>
  <si>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</si>
  <si>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</si>
  <si>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</si>
  <si>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</si>
  <si>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</si>
  <si>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</si>
  <si>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</si>
  <si>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</si>
  <si>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</si>
  <si>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</si>
  <si>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</si>
  <si>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</si>
  <si>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</si>
  <si>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</si>
  <si>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</si>
  <si>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</si>
  <si>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</si>
  <si>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</si>
  <si>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</si>
  <si>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</si>
  <si>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</si>
  <si>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</si>
  <si>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</si>
  <si>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</si>
  <si>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</si>
  <si>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</si>
  <si>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</si>
  <si>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</si>
  <si>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</si>
  <si>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</si>
  <si>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</si>
  <si>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</si>
  <si>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</si>
  <si>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</si>
  <si>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</si>
  <si>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</si>
  <si>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</si>
  <si>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</si>
  <si>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</si>
  <si>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</si>
  <si>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</si>
  <si>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</si>
  <si>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</si>
  <si>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</si>
  <si>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</si>
  <si>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</si>
  <si>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</si>
  <si>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</si>
  <si>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</si>
  <si>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</si>
  <si>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</si>
  <si>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</si>
  <si>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</si>
  <si>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</si>
  <si>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</si>
  <si>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</si>
  <si>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</si>
  <si>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</si>
  <si>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</si>
  <si>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</si>
  <si>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</si>
  <si>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</si>
  <si>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</si>
  <si>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</si>
  <si>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</si>
  <si>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</si>
  <si>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</si>
  <si>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</si>
  <si>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</si>
  <si>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</si>
  <si>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</si>
  <si>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</si>
  <si>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</si>
  <si>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</si>
  <si>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</si>
  <si>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</si>
  <si>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</si>
  <si>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</si>
  <si>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</si>
  <si>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</si>
  <si>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</si>
  <si>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</si>
  <si>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</si>
  <si>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</si>
  <si>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</si>
  <si>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</si>
  <si>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</si>
  <si>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</si>
  <si>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</si>
  <si>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</si>
  <si>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</si>
  <si>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</si>
  <si>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</si>
  <si>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</si>
  <si>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</si>
  <si>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</si>
  <si>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</si>
  <si>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</si>
  <si>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</si>
  <si>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</si>
  <si>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</si>
  <si>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</si>
  <si>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</si>
  <si>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</si>
  <si>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</si>
  <si>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</si>
  <si>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</si>
  <si>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</si>
  <si>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</si>
  <si>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</si>
  <si>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</si>
  <si>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</si>
  <si>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</si>
  <si>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</si>
  <si>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</si>
  <si>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</si>
  <si>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</si>
  <si>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</si>
  <si>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</si>
  <si>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</si>
  <si>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</si>
  <si>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</si>
  <si>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</si>
  <si>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</si>
  <si>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</si>
  <si>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</si>
  <si>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</si>
  <si>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</si>
  <si>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</si>
  <si>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</si>
  <si>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</si>
  <si>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</si>
  <si>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</si>
  <si>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</si>
  <si>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</si>
  <si>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</si>
  <si>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</si>
  <si>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</si>
  <si>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</si>
  <si>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</si>
  <si>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</si>
  <si>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</si>
  <si>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</si>
  <si>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</si>
  <si>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</si>
  <si>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</si>
  <si>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</si>
  <si>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</si>
  <si>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</si>
  <si>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</si>
  <si>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</si>
  <si>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</si>
  <si>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</si>
  <si>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</si>
  <si>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</si>
  <si>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</si>
  <si>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</si>
  <si>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</si>
  <si>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</si>
  <si>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</si>
  <si>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</si>
  <si>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</si>
  <si>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</si>
  <si>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</si>
  <si>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</si>
  <si>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</si>
  <si>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</si>
  <si>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</si>
  <si>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</si>
  <si>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</si>
  <si>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</si>
  <si>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</si>
  <si>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</si>
  <si>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</si>
  <si>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</si>
  <si>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</si>
  <si>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</si>
  <si>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</si>
  <si>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</si>
  <si>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</si>
  <si>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</si>
  <si>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</si>
  <si>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</si>
  <si>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</si>
  <si>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</si>
  <si>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</si>
  <si>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</si>
  <si>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</si>
  <si>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</si>
  <si>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</si>
  <si>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</si>
  <si>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</si>
  <si>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</si>
  <si>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</si>
  <si>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</si>
  <si>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</si>
  <si>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</si>
  <si>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</si>
  <si>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</si>
  <si>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</si>
  <si>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</si>
  <si>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</si>
  <si>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</si>
  <si>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</si>
  <si>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</si>
  <si>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</si>
  <si>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</si>
  <si>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</si>
  <si>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</si>
  <si>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</si>
  <si>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</si>
  <si>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</si>
  <si>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</si>
  <si>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</si>
  <si>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</si>
  <si>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</si>
  <si>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</si>
  <si>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</si>
  <si>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</si>
  <si>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</si>
  <si>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</si>
  <si>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</si>
  <si>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</si>
  <si>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</si>
  <si>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</si>
  <si>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</si>
  <si>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</si>
  <si>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</si>
  <si>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</si>
  <si>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</si>
  <si>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</si>
  <si>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</si>
  <si>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</si>
  <si>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</si>
  <si>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</si>
  <si>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</si>
  <si>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</si>
  <si>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</si>
  <si>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</si>
  <si>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</si>
  <si>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</si>
  <si>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</si>
  <si>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</si>
  <si>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</si>
  <si>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</si>
  <si>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</si>
  <si>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</si>
  <si>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</si>
  <si>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</si>
  <si>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</si>
  <si>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</si>
  <si>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</si>
  <si>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</si>
  <si>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</si>
  <si>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</si>
  <si>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</si>
  <si>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</si>
  <si>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</si>
  <si>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</si>
  <si>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</si>
  <si>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</si>
  <si>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</si>
  <si>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</si>
  <si>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</si>
  <si>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</si>
  <si>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</si>
  <si>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</si>
  <si>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</si>
  <si>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</si>
  <si>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</si>
  <si>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</si>
  <si>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</si>
  <si>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</si>
  <si>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</si>
  <si>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</si>
  <si>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</si>
  <si>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</si>
  <si>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</si>
  <si>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</si>
  <si>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</si>
  <si>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</si>
  <si>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</si>
  <si>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</si>
  <si>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</si>
  <si>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</si>
  <si>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</si>
  <si>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</si>
  <si>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</si>
  <si>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</si>
  <si>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</si>
  <si>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</si>
  <si>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</si>
  <si>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</si>
  <si>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</si>
  <si>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</si>
  <si>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</si>
  <si>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</si>
  <si>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</si>
  <si>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</si>
  <si>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</si>
  <si>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</si>
  <si>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</si>
  <si>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</si>
  <si>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</si>
  <si>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</si>
  <si>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</si>
  <si>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</si>
  <si>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</si>
  <si>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</si>
  <si>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</si>
  <si>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</si>
  <si>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</si>
  <si>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</si>
  <si>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</si>
  <si>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</si>
  <si>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</si>
  <si>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</si>
  <si>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</si>
  <si>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</si>
  <si>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</si>
  <si>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</si>
  <si>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</si>
  <si>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</si>
  <si>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</si>
  <si>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</si>
  <si>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</si>
  <si>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</si>
  <si>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</si>
  <si>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</si>
  <si>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</si>
  <si>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</si>
  <si>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</si>
  <si>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</si>
  <si>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</si>
  <si>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</si>
  <si>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</si>
  <si>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</si>
  <si>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</si>
  <si>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</si>
  <si>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</si>
  <si>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</si>
  <si>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</si>
  <si>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</si>
  <si>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</si>
  <si>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</si>
  <si>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</si>
  <si>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</si>
  <si>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</si>
  <si>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</si>
  <si>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</si>
  <si>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</si>
  <si>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</si>
  <si>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</si>
  <si>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</si>
  <si>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</si>
  <si>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</si>
  <si>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</si>
  <si>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</si>
  <si>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</si>
  <si>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</si>
  <si>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</si>
  <si>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</si>
  <si>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</si>
  <si>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</si>
  <si>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</si>
  <si>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</si>
  <si>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</si>
  <si>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</si>
  <si>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</si>
  <si>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</si>
  <si>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</si>
  <si>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</si>
  <si>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</si>
  <si>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</si>
  <si>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</si>
  <si>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</si>
  <si>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</si>
  <si>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</si>
  <si>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</si>
  <si>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</si>
  <si>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</si>
  <si>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</si>
  <si>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</si>
  <si>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</si>
  <si>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</si>
  <si>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</si>
  <si>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</si>
  <si>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</si>
  <si>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</si>
  <si>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</si>
  <si>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</si>
  <si>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</si>
  <si>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</si>
  <si>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</si>
  <si>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</si>
  <si>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</si>
  <si>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</si>
  <si>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</si>
  <si>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</si>
  <si>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</si>
  <si>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</si>
  <si>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</si>
  <si>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</si>
  <si>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</si>
  <si>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</si>
  <si>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</si>
  <si>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</si>
  <si>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</si>
  <si>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</si>
  <si>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</si>
  <si>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</si>
  <si>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</si>
  <si>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</si>
  <si>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</si>
  <si>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</si>
  <si>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</si>
  <si>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</si>
  <si>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</si>
  <si>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</si>
  <si>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</si>
  <si>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</si>
  <si>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</si>
  <si>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</si>
  <si>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</si>
  <si>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</si>
  <si>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</si>
  <si>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</si>
  <si>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</si>
  <si>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</si>
  <si>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</si>
  <si>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</si>
  <si>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</si>
  <si>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</si>
  <si>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</si>
  <si>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</si>
  <si>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</si>
  <si>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</si>
  <si>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</si>
  <si>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</si>
  <si>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</si>
  <si>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</si>
  <si>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</si>
  <si>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</si>
  <si>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</si>
  <si>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</si>
  <si>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</si>
  <si>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</si>
  <si>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</si>
  <si>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</si>
  <si>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</si>
  <si>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</si>
  <si>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</si>
  <si>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</si>
  <si>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</si>
  <si>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</si>
  <si>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</si>
  <si>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</si>
  <si>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</si>
  <si>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</si>
  <si>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</si>
  <si>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</si>
  <si>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</si>
  <si>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</si>
  <si>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</si>
  <si>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</si>
  <si>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</si>
  <si>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</si>
  <si>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</si>
  <si>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</si>
  <si>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</si>
  <si>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</si>
  <si>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</si>
  <si>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</si>
  <si>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</si>
  <si>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</si>
  <si>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</si>
  <si>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</si>
  <si>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</si>
  <si>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</si>
  <si>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</si>
  <si>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</si>
  <si>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</si>
  <si>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</si>
  <si>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</si>
  <si>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</si>
  <si>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</si>
  <si>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</si>
  <si>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</si>
  <si>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</si>
  <si>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</si>
  <si>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</si>
  <si>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</si>
  <si>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</si>
  <si>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</si>
  <si>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</si>
  <si>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</si>
  <si>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</si>
  <si>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</si>
  <si>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</si>
  <si>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</si>
  <si>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</si>
  <si>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</si>
  <si>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</si>
  <si>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</si>
  <si>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</si>
  <si>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</si>
  <si>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</si>
  <si>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</si>
  <si>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</si>
  <si>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</si>
  <si>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</si>
  <si>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</si>
  <si>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</si>
  <si>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</si>
  <si>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</si>
  <si>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</si>
  <si>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</si>
  <si>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</si>
  <si>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</si>
  <si>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</si>
  <si>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</si>
  <si>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</si>
  <si>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</si>
  <si>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</si>
  <si>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</si>
  <si>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</si>
  <si>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</si>
  <si>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</si>
  <si>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</si>
  <si>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</si>
  <si>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</si>
  <si>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</si>
  <si>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</si>
  <si>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</si>
  <si>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</si>
  <si>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</si>
  <si>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</si>
  <si>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</si>
  <si>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</si>
  <si>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</si>
  <si>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</si>
  <si>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</si>
  <si>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</si>
  <si>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</si>
  <si>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</si>
  <si>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</si>
  <si>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</si>
  <si>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</si>
  <si>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</si>
  <si>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</si>
  <si>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</si>
  <si>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</si>
  <si>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</si>
  <si>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</si>
  <si>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</si>
  <si>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</si>
  <si>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</si>
  <si>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</si>
  <si>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</si>
  <si>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</si>
  <si>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</si>
  <si>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</si>
  <si>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</si>
  <si>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</si>
  <si>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</si>
  <si>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</si>
  <si>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</si>
  <si>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</si>
  <si>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</si>
  <si>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</si>
  <si>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</si>
  <si>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</si>
  <si>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</si>
  <si>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</si>
  <si>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</si>
  <si>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</si>
  <si>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</si>
  <si>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</si>
  <si>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</si>
  <si>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</si>
  <si>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</si>
  <si>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</si>
  <si>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</si>
  <si>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</si>
  <si>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</si>
  <si>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</si>
  <si>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</si>
  <si>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</si>
  <si>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</si>
  <si>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</si>
  <si>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</si>
  <si>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</si>
  <si>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</si>
  <si>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</si>
  <si>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</si>
  <si>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</si>
  <si>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</si>
  <si>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</si>
  <si>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</si>
  <si>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</si>
  <si>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</si>
  <si>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</si>
  <si>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</si>
  <si>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</si>
  <si>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</si>
  <si>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</si>
  <si>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</si>
  <si>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</si>
  <si>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</si>
  <si>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</si>
  <si>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</si>
  <si>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</si>
  <si>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</si>
  <si>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</si>
  <si>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</si>
  <si>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</si>
  <si>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</si>
  <si>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</si>
  <si>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</si>
  <si>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</si>
  <si>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</si>
  <si>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</si>
  <si>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</si>
  <si>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</si>
  <si>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</si>
  <si>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</si>
  <si>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</si>
  <si>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</si>
  <si>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</si>
  <si>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</si>
  <si>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</si>
  <si>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</si>
  <si>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</si>
  <si>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</si>
  <si>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</si>
  <si>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</si>
  <si>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</si>
  <si>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</si>
  <si>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</si>
  <si>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</si>
  <si>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</si>
  <si>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</si>
  <si>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</si>
  <si>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</si>
  <si>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</si>
  <si>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</si>
  <si>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</si>
  <si>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</si>
  <si>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</si>
  <si>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</si>
  <si>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</si>
  <si>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</si>
  <si>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</si>
  <si>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</si>
  <si>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</si>
  <si>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</si>
  <si>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</si>
  <si>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</si>
  <si>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</si>
  <si>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</si>
  <si>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</si>
  <si>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</si>
  <si>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</si>
  <si>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</si>
  <si>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</si>
  <si>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</si>
  <si>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</si>
  <si>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</si>
  <si>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</si>
  <si>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</si>
  <si>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</si>
  <si>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</si>
  <si>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</si>
  <si>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</si>
  <si>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</si>
  <si>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</si>
  <si>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</si>
  <si>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</si>
  <si>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</si>
  <si>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</si>
  <si>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</si>
  <si>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</si>
  <si>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</si>
  <si>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</si>
  <si>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</si>
  <si>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</si>
  <si>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</si>
  <si>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</si>
  <si>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</si>
  <si>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</si>
  <si>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</si>
  <si>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</si>
  <si>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</si>
  <si>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</si>
  <si>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</si>
  <si>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</si>
  <si>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</si>
  <si>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</si>
  <si>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</si>
  <si>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</si>
  <si>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</si>
  <si>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</si>
  <si>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</si>
  <si>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</si>
  <si>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</si>
  <si>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</si>
  <si>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</si>
  <si>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</si>
  <si>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</si>
  <si>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</si>
  <si>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</si>
  <si>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</si>
  <si>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</si>
  <si>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</si>
  <si>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</si>
  <si>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</si>
  <si>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</si>
  <si>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</si>
  <si>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</si>
  <si>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</si>
  <si>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</si>
  <si>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</si>
  <si>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</si>
  <si>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</si>
  <si>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</si>
  <si>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</si>
  <si>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</si>
  <si>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</si>
  <si>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</si>
  <si>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</si>
  <si>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</si>
  <si>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</si>
  <si>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</si>
  <si>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</si>
  <si>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</si>
  <si>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</si>
  <si>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</si>
  <si>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</si>
  <si>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</si>
  <si>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</si>
  <si>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</si>
  <si>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</si>
  <si>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</si>
  <si>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</si>
  <si>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</si>
  <si>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</si>
  <si>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</si>
  <si>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</si>
  <si>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</si>
  <si>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</si>
  <si>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</si>
  <si>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</si>
  <si>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</si>
  <si>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</si>
  <si>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</si>
  <si>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</si>
  <si>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</si>
  <si>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</si>
  <si>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</si>
  <si>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</si>
  <si>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</si>
  <si>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</si>
  <si>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</si>
  <si>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</si>
  <si>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</si>
  <si>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</si>
  <si>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</si>
  <si>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</si>
  <si>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</si>
  <si>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</si>
  <si>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</si>
  <si>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</si>
  <si>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</si>
  <si>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</si>
  <si>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</si>
  <si>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</si>
  <si>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</si>
  <si>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</si>
  <si>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</si>
  <si>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</si>
  <si>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</si>
  <si>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</si>
  <si>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</si>
  <si>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</si>
  <si>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</si>
  <si>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</si>
  <si>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</si>
  <si>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</si>
  <si>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</si>
  <si>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</si>
  <si>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</si>
  <si>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</si>
  <si>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</si>
  <si>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</si>
  <si>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</si>
  <si>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</si>
  <si>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</si>
  <si>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</si>
  <si>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</si>
  <si>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</si>
  <si>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</si>
  <si>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</si>
  <si>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</si>
  <si>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</si>
  <si>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</si>
  <si>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</si>
  <si>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</si>
  <si>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</si>
  <si>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</si>
  <si>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</si>
  <si>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</si>
  <si>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</si>
  <si>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</si>
  <si>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</si>
  <si>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</si>
  <si>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</si>
  <si>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</si>
  <si>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</si>
  <si>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</si>
  <si>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</si>
  <si>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</si>
  <si>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</si>
  <si>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</si>
  <si>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</si>
  <si>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</si>
  <si>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</si>
  <si>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</si>
  <si>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</si>
  <si>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</si>
  <si>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</si>
  <si>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</si>
  <si>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</si>
  <si>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</si>
  <si>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</si>
  <si>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</si>
  <si>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</si>
  <si>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</si>
  <si>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</si>
  <si>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</si>
  <si>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</si>
  <si>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</si>
  <si>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</si>
  <si>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</si>
  <si>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</si>
  <si>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</si>
  <si>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</si>
  <si>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</si>
  <si>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</si>
  <si>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</si>
  <si>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</si>
  <si>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</si>
  <si>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</si>
  <si>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</si>
  <si>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</si>
  <si>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</si>
  <si>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</si>
  <si>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</si>
  <si>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</si>
  <si>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</si>
  <si>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</si>
  <si>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</si>
  <si>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</si>
  <si>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</si>
  <si>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</si>
  <si>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</si>
  <si>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</si>
  <si>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</si>
  <si>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</si>
  <si>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</si>
  <si>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</si>
  <si>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</si>
  <si>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</si>
  <si>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</si>
  <si>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</si>
  <si>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</si>
  <si>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</si>
  <si>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</si>
  <si>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</si>
  <si>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</si>
  <si>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</si>
  <si>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</si>
  <si>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</si>
  <si>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</si>
  <si>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</si>
  <si>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</si>
  <si>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</si>
  <si>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</si>
  <si>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</si>
  <si>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</si>
  <si>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</si>
  <si>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</si>
  <si>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</si>
  <si>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</si>
  <si>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</si>
  <si>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</si>
  <si>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</si>
  <si>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</si>
  <si>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</si>
  <si>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</si>
  <si>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</si>
  <si>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</si>
  <si>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</si>
  <si>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</si>
  <si>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</si>
  <si>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</si>
  <si>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</si>
  <si>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</si>
  <si>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</si>
  <si>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</si>
  <si>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</si>
  <si>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</si>
  <si>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</si>
  <si>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</si>
  <si>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</si>
  <si>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</si>
  <si>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</si>
  <si>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</si>
  <si>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</si>
  <si>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</si>
  <si>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</si>
  <si>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</si>
  <si>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</si>
  <si>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</si>
  <si>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</si>
  <si>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</si>
  <si>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</si>
  <si>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</si>
  <si>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</si>
  <si>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</si>
  <si>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</si>
  <si>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</si>
  <si>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</si>
  <si>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</si>
  <si>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</si>
  <si>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</si>
  <si>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</si>
  <si>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</si>
  <si>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</si>
  <si>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</si>
  <si>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</si>
  <si>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</si>
  <si>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</si>
  <si>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</si>
  <si>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</si>
  <si>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</si>
  <si>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</si>
  <si>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</si>
  <si>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</si>
  <si>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</si>
  <si>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</si>
  <si>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</si>
  <si>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</si>
  <si>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</si>
  <si>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</si>
  <si>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</si>
  <si>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</si>
  <si>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</si>
  <si>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</si>
  <si>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</si>
  <si>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</si>
  <si>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</si>
  <si>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</si>
  <si>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</si>
  <si>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</si>
  <si>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</si>
  <si>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</si>
  <si>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</si>
  <si>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</si>
  <si>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</si>
  <si>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</si>
  <si>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</si>
  <si>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</si>
  <si>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</si>
  <si>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</si>
  <si>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</si>
  <si>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</si>
  <si>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</si>
  <si>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</si>
  <si>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</si>
  <si>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</si>
  <si>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</si>
  <si>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</si>
  <si>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</si>
  <si>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</si>
  <si>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</si>
  <si>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</si>
  <si>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</si>
  <si>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</si>
  <si>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</si>
  <si>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</si>
  <si>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</si>
  <si>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</si>
  <si>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</si>
  <si>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</si>
  <si>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</si>
  <si>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</si>
  <si>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</si>
  <si>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</si>
  <si>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</si>
  <si>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</si>
  <si>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</si>
  <si>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</si>
  <si>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</si>
  <si>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</si>
  <si>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</si>
  <si>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</si>
  <si>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</si>
  <si>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</si>
  <si>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</si>
  <si>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</si>
  <si>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</si>
  <si>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</si>
  <si>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</si>
  <si>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</si>
  <si>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</si>
  <si>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</si>
  <si>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</si>
  <si>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</si>
  <si>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</si>
  <si>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</si>
  <si>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</si>
  <si>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</si>
  <si>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</si>
  <si>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</si>
  <si>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</si>
  <si>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</si>
  <si>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</si>
  <si>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</si>
  <si>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</si>
  <si>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</si>
  <si>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</si>
  <si>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</si>
  <si>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</si>
  <si>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</si>
  <si>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</si>
  <si>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</si>
  <si>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</si>
  <si>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</si>
  <si>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</si>
  <si>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</si>
  <si>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</si>
  <si>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</si>
  <si>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</si>
  <si>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</si>
  <si>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</si>
  <si>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</si>
  <si>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</si>
  <si>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</si>
  <si>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</si>
  <si>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</si>
  <si>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</si>
  <si>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</si>
  <si>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</si>
  <si>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</si>
  <si>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</si>
  <si>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</si>
  <si>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</si>
  <si>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</si>
  <si>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</si>
  <si>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</si>
  <si>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</si>
  <si>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</si>
  <si>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</si>
  <si>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</si>
  <si>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</si>
  <si>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</si>
  <si>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</si>
  <si>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</si>
  <si>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</si>
  <si>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</si>
  <si>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</si>
  <si>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</si>
  <si>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</si>
  <si>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</si>
  <si>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</si>
  <si>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</si>
  <si>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</si>
  <si>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</si>
  <si>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</si>
  <si>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</si>
  <si>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</si>
  <si>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</si>
  <si>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</si>
  <si>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</si>
  <si>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</si>
  <si>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</si>
  <si>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</si>
  <si>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</si>
  <si>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</si>
  <si>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</si>
  <si>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</si>
  <si>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</si>
  <si>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</si>
  <si>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</si>
  <si>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</si>
  <si>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</si>
  <si>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</si>
  <si>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</si>
  <si>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</si>
  <si>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</si>
  <si>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</si>
  <si>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</si>
  <si>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</si>
  <si>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</si>
  <si>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</si>
  <si>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</si>
  <si>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</si>
  <si>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</si>
  <si>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</si>
  <si>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</si>
  <si>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</si>
  <si>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</si>
  <si>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</si>
  <si>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</si>
  <si>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</si>
  <si>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</si>
  <si>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</si>
  <si>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</si>
  <si>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</si>
  <si>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</si>
  <si>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</si>
  <si>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</si>
  <si>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</si>
  <si>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</si>
  <si>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</si>
  <si>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</si>
  <si>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</si>
  <si>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</si>
  <si>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</si>
  <si>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</si>
  <si>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</si>
  <si>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</si>
  <si>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</si>
  <si>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</si>
  <si>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</si>
  <si>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</si>
  <si>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</si>
  <si>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</si>
  <si>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</si>
  <si>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</si>
  <si>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</si>
  <si>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</si>
  <si>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</si>
  <si>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</si>
  <si>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</si>
  <si>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</si>
  <si>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</si>
  <si>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</si>
  <si>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</si>
  <si>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</si>
  <si>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</si>
  <si>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</si>
  <si>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</si>
  <si>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</si>
  <si>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</si>
  <si>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</si>
  <si>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</si>
  <si>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</si>
  <si>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</si>
  <si>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</si>
  <si>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</si>
  <si>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</si>
  <si>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</si>
  <si>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</si>
  <si>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</si>
  <si>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</si>
  <si>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</si>
  <si>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</si>
  <si>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</si>
  <si>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</si>
  <si>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</si>
  <si>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</si>
  <si>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</si>
  <si>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</si>
  <si>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</si>
  <si>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</si>
  <si>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</si>
  <si>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</si>
  <si>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</si>
  <si>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</si>
  <si>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</si>
  <si>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</si>
  <si>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</si>
  <si>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</si>
  <si>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</si>
  <si>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</si>
  <si>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</si>
  <si>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</si>
  <si>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</si>
  <si>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</si>
  <si>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</si>
  <si>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</si>
  <si>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</si>
  <si>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</si>
  <si>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</si>
  <si>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</si>
  <si>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</si>
  <si>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</si>
  <si>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</si>
  <si>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</si>
  <si>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</si>
  <si>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</si>
  <si>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</si>
  <si>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</si>
  <si>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</si>
  <si>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</si>
  <si>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</si>
  <si>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</si>
  <si>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</si>
  <si>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</si>
  <si>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</si>
  <si>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</si>
  <si>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</si>
  <si>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</si>
  <si>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</si>
  <si>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</si>
  <si>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</si>
  <si>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</si>
  <si>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</si>
  <si>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</si>
  <si>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</si>
  <si>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</si>
  <si>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</si>
  <si>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</si>
  <si>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</si>
  <si>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</si>
  <si>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</si>
  <si>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</si>
  <si>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</si>
  <si>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</si>
  <si>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</si>
  <si>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</si>
  <si>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</si>
  <si>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</si>
  <si>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</si>
  <si>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</si>
  <si>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</si>
  <si>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</si>
  <si>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</si>
  <si>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</si>
  <si>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</si>
  <si>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</si>
  <si>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</si>
  <si>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</si>
  <si>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</si>
  <si>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</si>
  <si>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</si>
  <si>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</si>
  <si>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</si>
  <si>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</si>
  <si>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</si>
  <si>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</si>
  <si>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</si>
  <si>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</si>
  <si>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</si>
  <si>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</si>
  <si>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</si>
  <si>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</si>
  <si>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</si>
  <si>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</si>
  <si>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</si>
  <si>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</si>
  <si>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</si>
  <si>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</si>
  <si>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</si>
  <si>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</si>
  <si>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</si>
  <si>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</si>
  <si>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</si>
  <si>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</si>
  <si>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</si>
  <si>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</si>
  <si>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</si>
  <si>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</si>
  <si>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</si>
  <si>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</si>
  <si>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</si>
  <si>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</si>
  <si>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</si>
  <si>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</si>
  <si>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</si>
  <si>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</si>
  <si>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</si>
  <si>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</si>
  <si>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</si>
  <si>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</si>
  <si>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</si>
  <si>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</si>
  <si>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</si>
  <si>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</si>
  <si>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</si>
  <si>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</si>
  <si>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</si>
  <si>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</si>
  <si>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</si>
  <si>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</si>
  <si>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</si>
  <si>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</si>
  <si>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</si>
  <si>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</si>
  <si>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</si>
  <si>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</si>
  <si>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</si>
  <si>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</si>
  <si>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</si>
  <si>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</si>
  <si>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</si>
  <si>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</si>
  <si>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</si>
  <si>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</si>
  <si>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</si>
  <si>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</si>
  <si>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</si>
  <si>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</si>
  <si>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</si>
  <si>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</si>
  <si>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</si>
  <si>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</si>
  <si>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</si>
  <si>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</si>
  <si>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</si>
  <si>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</si>
  <si>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</si>
  <si>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</si>
  <si>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</si>
  <si>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</si>
  <si>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</si>
  <si>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</si>
  <si>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</si>
  <si>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</si>
  <si>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</si>
  <si>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</si>
  <si>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</si>
  <si>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</si>
  <si>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</si>
  <si>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</si>
  <si>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</si>
  <si>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</si>
  <si>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</si>
  <si>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</si>
  <si>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</si>
  <si>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</si>
  <si>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</si>
  <si>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</si>
  <si>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</si>
  <si>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</si>
  <si>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</si>
  <si>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</si>
  <si>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</si>
  <si>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</si>
  <si>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</si>
  <si>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</si>
  <si>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</si>
  <si>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</si>
  <si>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</si>
  <si>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</si>
  <si>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</si>
  <si>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</si>
  <si>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</si>
  <si>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</si>
  <si>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</si>
  <si>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</si>
  <si>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</si>
  <si>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</si>
  <si>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</si>
  <si>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</si>
  <si>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</si>
  <si>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</si>
  <si>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</si>
  <si>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</si>
  <si>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</si>
  <si>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</si>
  <si>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</si>
  <si>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</si>
  <si>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</si>
  <si>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</si>
  <si>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</si>
  <si>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</si>
  <si>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</si>
  <si>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</si>
  <si>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</si>
  <si>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</si>
  <si>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</si>
  <si>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</si>
  <si>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</si>
  <si>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</si>
  <si>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</si>
  <si>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</si>
  <si>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</si>
  <si>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</si>
  <si>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</si>
  <si>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</si>
  <si>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</si>
  <si>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</si>
  <si>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</si>
  <si>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</si>
  <si>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</si>
  <si>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</si>
  <si>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</si>
  <si>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</si>
  <si>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</si>
  <si>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</si>
  <si>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</si>
  <si>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</si>
  <si>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</si>
  <si>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</si>
  <si>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</si>
  <si>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</si>
  <si>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</si>
  <si>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</si>
  <si>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</si>
  <si>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</si>
  <si>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</si>
  <si>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</si>
  <si>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</si>
  <si>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</si>
  <si>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</si>
  <si>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</si>
  <si>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</si>
  <si>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</si>
  <si>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</si>
  <si>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</si>
  <si>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</si>
  <si>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</si>
  <si>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</si>
  <si>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</si>
  <si>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</si>
  <si>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</si>
  <si>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</si>
  <si>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</si>
  <si>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</si>
  <si>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</si>
  <si>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</si>
  <si>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</si>
  <si>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</si>
  <si>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</si>
  <si>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</si>
  <si>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</si>
  <si>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</si>
  <si>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</si>
  <si>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</si>
  <si>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</si>
  <si>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</si>
  <si>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</si>
  <si>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</si>
  <si>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</si>
  <si>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</si>
  <si>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</si>
  <si>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</si>
  <si>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</si>
  <si>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</si>
  <si>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</si>
  <si>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</si>
  <si>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</si>
  <si>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</si>
  <si>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</si>
  <si>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</si>
  <si>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</si>
  <si>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</si>
  <si>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</si>
  <si>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</si>
  <si>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</si>
  <si>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</si>
  <si>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</si>
  <si>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</si>
  <si>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</si>
  <si>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</si>
  <si>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</si>
  <si>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</si>
  <si>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</si>
  <si>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</si>
  <si>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</si>
  <si>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</si>
  <si>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</si>
  <si>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</si>
  <si>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</si>
  <si>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</si>
  <si>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</si>
  <si>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</si>
  <si>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</si>
  <si>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</si>
  <si>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</si>
  <si>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</si>
  <si>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</si>
  <si>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</si>
  <si>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</si>
  <si>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</si>
  <si>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</si>
  <si>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</si>
  <si>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</si>
  <si>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</si>
  <si>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</si>
  <si>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</si>
  <si>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</si>
  <si>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</si>
  <si>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</si>
  <si>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</si>
  <si>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</si>
  <si>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</si>
  <si>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</si>
  <si>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</si>
  <si>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</si>
  <si>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</si>
  <si>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</si>
  <si>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</si>
  <si>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</si>
  <si>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</si>
  <si>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</si>
  <si>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</si>
  <si>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</si>
  <si>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</si>
  <si>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</si>
  <si>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</si>
  <si>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</si>
  <si>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</si>
  <si>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</si>
  <si>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</si>
  <si>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</si>
  <si>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</si>
  <si>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</si>
  <si>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</si>
  <si>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</si>
  <si>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</si>
  <si>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</si>
  <si>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</si>
  <si>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</si>
  <si>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</si>
  <si>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</si>
  <si>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</si>
  <si>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</si>
  <si>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</si>
  <si>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</si>
  <si>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</si>
  <si>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</si>
  <si>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</si>
  <si>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</si>
  <si>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</si>
  <si>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</si>
  <si>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</si>
  <si>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</si>
  <si>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</si>
  <si>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</si>
  <si>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</si>
  <si>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</si>
  <si>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</si>
  <si>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</si>
  <si>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</si>
  <si>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</si>
  <si>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</si>
  <si>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</si>
  <si>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</si>
  <si>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</si>
  <si>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</si>
  <si>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</si>
  <si>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</si>
  <si>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</si>
  <si>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</si>
  <si>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</si>
  <si>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</si>
  <si>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</si>
  <si>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</si>
  <si>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</si>
  <si>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</si>
  <si>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</si>
  <si>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</si>
  <si>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</si>
  <si>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</si>
  <si>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</si>
  <si>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</si>
  <si>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</si>
  <si>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</si>
  <si>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</si>
  <si>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</si>
  <si>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</si>
  <si>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</si>
  <si>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</si>
  <si>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</si>
  <si>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</si>
  <si>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</si>
  <si>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</si>
  <si>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</si>
  <si>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</si>
  <si>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</si>
  <si>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</si>
  <si>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</si>
  <si>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</si>
  <si>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</si>
  <si>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</si>
  <si>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</si>
  <si>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</si>
  <si>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</si>
  <si>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</si>
  <si>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</si>
  <si>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</si>
  <si>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</si>
  <si>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</si>
  <si>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</si>
  <si>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</si>
  <si>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</si>
  <si>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</si>
  <si>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</si>
  <si>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</si>
  <si>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</si>
  <si>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</si>
  <si>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</si>
  <si>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</si>
  <si>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</si>
  <si>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</si>
  <si>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</si>
  <si>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</si>
  <si>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</si>
  <si>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</si>
  <si>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</si>
  <si>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</si>
  <si>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</si>
  <si>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</si>
  <si>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</si>
  <si>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</si>
  <si>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</si>
  <si>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</si>
  <si>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</si>
  <si>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</si>
  <si>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</si>
  <si>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</si>
  <si>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</si>
  <si>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</si>
  <si>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</si>
  <si>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</si>
  <si>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</si>
  <si>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</si>
  <si>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</si>
  <si>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</si>
  <si>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</si>
  <si>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</si>
  <si>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</si>
  <si>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</si>
  <si>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</si>
  <si>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</si>
  <si>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</si>
  <si>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</si>
  <si>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</si>
  <si>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</si>
  <si>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</si>
  <si>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</si>
  <si>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</si>
  <si>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</si>
  <si>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</si>
  <si>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</si>
  <si>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</si>
  <si>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</si>
  <si>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</si>
  <si>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</si>
  <si>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</si>
  <si>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</si>
  <si>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</si>
  <si>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</si>
  <si>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</si>
  <si>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</si>
  <si>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</si>
  <si>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</si>
  <si>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</si>
  <si>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</si>
  <si>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</si>
  <si>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</si>
  <si>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</si>
  <si>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</si>
  <si>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</si>
  <si>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</si>
  <si>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</si>
  <si>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</si>
  <si>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</si>
  <si>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</si>
  <si>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</si>
  <si>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</si>
  <si>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</si>
  <si>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</si>
  <si>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</si>
  <si>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</si>
  <si>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</si>
  <si>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</si>
  <si>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</si>
  <si>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</si>
  <si>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</si>
  <si>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</si>
  <si>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</si>
  <si>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</si>
  <si>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</si>
  <si>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</si>
  <si>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</si>
  <si>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</si>
  <si>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</si>
  <si>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</si>
  <si>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</si>
  <si>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</si>
  <si>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</si>
  <si>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</si>
  <si>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</si>
  <si>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</si>
  <si>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</si>
  <si>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</si>
  <si>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</si>
  <si>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</si>
  <si>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</si>
  <si>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</si>
  <si>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</si>
  <si>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</si>
  <si>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</si>
  <si>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</si>
  <si>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</si>
  <si>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</si>
  <si>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</si>
  <si>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</si>
  <si>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</si>
  <si>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</si>
  <si>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</si>
  <si>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</si>
  <si>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</si>
  <si>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</si>
  <si>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</si>
  <si>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</si>
  <si>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</si>
  <si>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</si>
  <si>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</si>
  <si>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</si>
  <si>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</si>
  <si>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</si>
  <si>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</si>
  <si>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</si>
  <si>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</si>
  <si>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</si>
  <si>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</si>
  <si>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</si>
  <si>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</si>
  <si>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</si>
  <si>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</si>
  <si>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</si>
  <si>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</si>
  <si>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</si>
  <si>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</si>
  <si>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</si>
  <si>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</si>
  <si>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</si>
  <si>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</si>
  <si>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</si>
  <si>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</si>
  <si>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</si>
  <si>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</si>
  <si>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</si>
  <si>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</si>
  <si>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</si>
  <si>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</si>
  <si>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</si>
  <si>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</si>
  <si>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</si>
  <si>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</si>
  <si>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</si>
  <si>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</si>
  <si>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</si>
  <si>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</si>
  <si>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</si>
  <si>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</si>
  <si>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</si>
  <si>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</si>
  <si>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</si>
  <si>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</si>
  <si>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</si>
  <si>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</si>
  <si>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</si>
  <si>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</si>
  <si>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</si>
  <si>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</si>
  <si>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</si>
  <si>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</si>
  <si>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</si>
  <si>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</si>
  <si>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</si>
  <si>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</si>
  <si>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</si>
  <si>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</si>
  <si>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</si>
  <si>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</si>
  <si>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</si>
  <si>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</si>
  <si>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</si>
  <si>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</si>
  <si>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</si>
  <si>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</si>
  <si>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</si>
  <si>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</si>
  <si>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</si>
  <si>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</si>
  <si>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</si>
  <si>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</si>
  <si>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</si>
  <si>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</si>
  <si>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</si>
  <si>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</si>
  <si>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</si>
  <si>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</si>
  <si>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</si>
  <si>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</si>
  <si>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</si>
  <si>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</si>
  <si>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</si>
  <si>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</si>
  <si>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</si>
  <si>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</si>
  <si>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</si>
  <si>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</si>
  <si>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</si>
  <si>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</si>
  <si>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</si>
  <si>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</si>
  <si>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</si>
  <si>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</si>
  <si>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</si>
  <si>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</si>
  <si>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</si>
  <si>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</si>
  <si>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</si>
  <si>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</si>
  <si>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</si>
  <si>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</si>
  <si>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</si>
  <si>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</si>
  <si>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</si>
  <si>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</si>
  <si>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</si>
  <si>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</si>
  <si>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</si>
  <si>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</si>
  <si>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</si>
  <si>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</si>
  <si>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</si>
  <si>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</si>
  <si>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</si>
  <si>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</si>
  <si>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</si>
  <si>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</si>
  <si>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</si>
  <si>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</si>
  <si>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</si>
  <si>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</si>
  <si>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</si>
  <si>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</si>
  <si>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</si>
  <si>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</si>
  <si>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</si>
  <si>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</si>
  <si>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</si>
  <si>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</si>
  <si>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</si>
  <si>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</si>
  <si>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</si>
  <si>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</si>
  <si>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</si>
  <si>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</si>
  <si>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</si>
  <si>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</si>
  <si>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</si>
  <si>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</si>
  <si>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</si>
  <si>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</si>
  <si>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</si>
  <si>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</si>
  <si>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</si>
  <si>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</si>
  <si>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</si>
  <si>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</si>
  <si>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</si>
  <si>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</si>
  <si>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</si>
  <si>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</si>
  <si>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</si>
  <si>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</si>
  <si>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</si>
  <si>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</si>
  <si>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</si>
  <si>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</si>
  <si>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</si>
  <si>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</si>
  <si>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</si>
  <si>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</si>
  <si>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</si>
  <si>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</si>
  <si>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</si>
  <si>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</si>
  <si>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</si>
  <si>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</si>
  <si>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</si>
  <si>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</si>
  <si>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</si>
  <si>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</si>
  <si>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</si>
  <si>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</si>
  <si>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</si>
  <si>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</si>
  <si>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</si>
  <si>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</si>
  <si>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</si>
  <si>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</si>
  <si>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</si>
  <si>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</si>
  <si>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</si>
  <si>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</si>
  <si>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</si>
  <si>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</si>
  <si>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</si>
  <si>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</si>
  <si>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</si>
  <si>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</si>
  <si>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</si>
  <si>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</si>
  <si>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</si>
  <si>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</si>
  <si>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</si>
  <si>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</si>
  <si>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</si>
  <si>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</si>
  <si>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</si>
  <si>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</si>
  <si>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</si>
  <si>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</si>
  <si>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</si>
  <si>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</si>
  <si>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</si>
  <si>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</si>
  <si>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</si>
  <si>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</si>
  <si>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</si>
  <si>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</si>
  <si>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</si>
  <si>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</si>
  <si>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</si>
  <si>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</si>
  <si>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</si>
  <si>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</si>
  <si>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</si>
  <si>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</si>
  <si>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</si>
  <si>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</si>
  <si>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</si>
  <si>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</si>
  <si>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</si>
  <si>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</si>
  <si>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</si>
  <si>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</si>
  <si>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</si>
  <si>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</si>
  <si>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</si>
  <si>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</si>
  <si>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</si>
  <si>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</si>
  <si>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</si>
  <si>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</si>
  <si>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</si>
  <si>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</si>
  <si>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</si>
  <si>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</si>
  <si>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</si>
  <si>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</si>
  <si>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</si>
  <si>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</si>
  <si>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</si>
  <si>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</si>
  <si>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</si>
  <si>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</si>
  <si>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</si>
  <si>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</si>
  <si>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</si>
  <si>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</si>
  <si>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</si>
  <si>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</si>
  <si>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</si>
  <si>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</si>
  <si>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</si>
  <si>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</si>
  <si>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</si>
  <si>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</si>
  <si>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</si>
  <si>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</si>
  <si>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</si>
  <si>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</si>
  <si>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</si>
  <si>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</si>
  <si>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</si>
  <si>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</si>
  <si>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</si>
  <si>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</si>
  <si>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</si>
  <si>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</si>
  <si>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</si>
  <si>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</si>
  <si>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</si>
  <si>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</si>
  <si>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</si>
  <si>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</si>
  <si>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</si>
  <si>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</si>
  <si>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</si>
  <si>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</si>
  <si>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</si>
  <si>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</si>
  <si>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</si>
  <si>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</si>
  <si>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</si>
  <si>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</si>
  <si>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</si>
  <si>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</si>
  <si>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</si>
  <si>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</si>
  <si>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</si>
  <si>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</si>
  <si>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</si>
  <si>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</si>
  <si>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</si>
  <si>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</si>
  <si>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</si>
  <si>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</si>
  <si>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</si>
  <si>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</si>
  <si>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</si>
  <si>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</si>
  <si>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</si>
  <si>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</si>
  <si>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</si>
  <si>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</si>
  <si>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</si>
  <si>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</si>
  <si>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</si>
  <si>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</si>
  <si>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</si>
  <si>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</si>
  <si>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</si>
  <si>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</si>
  <si>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</si>
  <si>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</si>
  <si>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</si>
  <si>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</si>
  <si>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</si>
  <si>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</si>
  <si>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</si>
  <si>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</si>
  <si>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</si>
  <si>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</si>
  <si>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</si>
  <si>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</si>
  <si>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</si>
  <si>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</si>
  <si>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</si>
  <si>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</si>
  <si>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</si>
  <si>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</si>
  <si>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</si>
  <si>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</si>
  <si>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</si>
  <si>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</si>
  <si>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</si>
  <si>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</si>
  <si>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</si>
  <si>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</si>
  <si>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</si>
  <si>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</si>
  <si>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</si>
  <si>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</si>
  <si>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</si>
  <si>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</si>
  <si>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</si>
  <si>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</si>
  <si>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</si>
  <si>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</si>
  <si>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</si>
  <si>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</si>
  <si>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</si>
  <si>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</si>
  <si>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</si>
  <si>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</si>
  <si>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</si>
  <si>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</si>
  <si>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</si>
  <si>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</si>
  <si>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</si>
  <si>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</si>
  <si>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</si>
  <si>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</si>
  <si>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</si>
  <si>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</si>
  <si>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</si>
  <si>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</si>
  <si>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</si>
  <si>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</si>
  <si>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</si>
  <si>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</si>
  <si>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</si>
  <si>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</si>
  <si>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</si>
  <si>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</si>
  <si>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</si>
  <si>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</si>
  <si>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</si>
  <si>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</si>
  <si>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</si>
  <si>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</si>
  <si>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</si>
  <si>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</si>
  <si>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</si>
  <si>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</si>
  <si>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</si>
  <si>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</si>
  <si>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</si>
  <si>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</si>
  <si>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</si>
  <si>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</si>
  <si>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</si>
  <si>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</si>
  <si>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</si>
  <si>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</si>
  <si>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</si>
  <si>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</si>
  <si>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</si>
  <si>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</si>
  <si>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</si>
  <si>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</si>
  <si>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</si>
  <si>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</si>
  <si>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</si>
  <si>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</si>
  <si>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</si>
  <si>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</si>
  <si>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</si>
  <si>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</si>
  <si>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</si>
  <si>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</si>
  <si>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</si>
  <si>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</si>
  <si>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</si>
  <si>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</si>
  <si>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</si>
  <si>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</si>
  <si>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</si>
  <si>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</si>
  <si>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</si>
  <si>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</si>
  <si>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</si>
  <si>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</si>
  <si>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</si>
  <si>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</si>
  <si>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</si>
  <si>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</si>
  <si>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</si>
  <si>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</si>
  <si>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</si>
  <si>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</si>
  <si>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</si>
  <si>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</si>
  <si>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</si>
  <si>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</si>
  <si>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</si>
  <si>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</si>
  <si>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</si>
  <si>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</si>
  <si>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</si>
  <si>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</si>
  <si>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</si>
  <si>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</si>
  <si>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</si>
  <si>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</si>
  <si>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</si>
  <si>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</si>
  <si>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</si>
  <si>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</si>
  <si>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</si>
  <si>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</si>
  <si>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</si>
  <si>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</si>
  <si>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</si>
  <si>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</si>
  <si>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</si>
  <si>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</si>
  <si>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</si>
  <si>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</si>
  <si>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</si>
  <si>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</si>
  <si>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</si>
  <si>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</si>
  <si>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</si>
  <si>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</si>
  <si>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</si>
  <si>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</si>
  <si>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</si>
  <si>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</si>
  <si>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</si>
  <si>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</si>
  <si>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</si>
  <si>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</si>
  <si>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</si>
  <si>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</si>
  <si>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</si>
  <si>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</si>
  <si>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</si>
  <si>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</si>
  <si>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</si>
  <si>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</si>
  <si>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</si>
  <si>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</si>
  <si>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</si>
  <si>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</si>
  <si>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</si>
  <si>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</si>
  <si>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</si>
  <si>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</si>
  <si>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</si>
  <si>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</si>
  <si>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</si>
  <si>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</si>
  <si>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</si>
  <si>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</si>
  <si>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</si>
  <si>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</si>
  <si>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</si>
  <si>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</si>
  <si>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</si>
  <si>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</si>
  <si>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</si>
  <si>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</si>
  <si>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</si>
  <si>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</si>
  <si>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</si>
  <si>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</si>
  <si>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</si>
  <si>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</si>
  <si>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</si>
  <si>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</si>
  <si>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</si>
  <si>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</si>
  <si>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</si>
  <si>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</si>
  <si>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</si>
  <si>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</si>
  <si>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</si>
  <si>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</si>
  <si>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</si>
  <si>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</si>
  <si>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</si>
  <si>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</si>
  <si>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</si>
  <si>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</si>
  <si>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</si>
  <si>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</si>
  <si>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</si>
  <si>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</si>
  <si>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</si>
  <si>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</si>
  <si>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</si>
  <si>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</si>
  <si>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</si>
  <si>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</si>
  <si>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</si>
  <si>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</si>
  <si>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</si>
  <si>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</si>
  <si>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</si>
  <si>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</si>
  <si>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</si>
  <si>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</si>
  <si>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</si>
  <si>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</si>
  <si>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</si>
  <si>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</si>
  <si>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</si>
  <si>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</si>
  <si>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</si>
  <si>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</si>
  <si>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</si>
  <si>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</si>
  <si>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</si>
  <si>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</si>
  <si>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</si>
  <si>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</si>
  <si>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</si>
  <si>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</si>
  <si>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</si>
  <si>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</si>
  <si>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</si>
  <si>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</si>
  <si>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</si>
  <si>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</si>
  <si>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</si>
  <si>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</si>
  <si>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</si>
  <si>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</si>
  <si>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</si>
  <si>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</si>
  <si>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</si>
  <si>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</si>
  <si>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</si>
  <si>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</si>
  <si>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</si>
  <si>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</si>
  <si>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</si>
  <si>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</si>
  <si>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</si>
  <si>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</si>
  <si>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</si>
  <si>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</si>
  <si>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</si>
  <si>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</si>
  <si>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</si>
  <si>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</si>
  <si>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</si>
  <si>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</si>
  <si>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</si>
  <si>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</si>
  <si>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</si>
  <si>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</si>
  <si>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</si>
  <si>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</si>
  <si>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</si>
  <si>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</si>
  <si>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</si>
  <si>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</si>
  <si>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</si>
  <si>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</si>
  <si>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</si>
  <si>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</si>
  <si>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</si>
  <si>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</si>
  <si>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</si>
  <si>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</si>
  <si>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</si>
  <si>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</si>
  <si>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</si>
  <si>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</si>
  <si>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</si>
  <si>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</si>
  <si>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</si>
  <si>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</si>
  <si>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</si>
  <si>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</si>
  <si>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</si>
  <si>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</si>
  <si>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</si>
  <si>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</si>
  <si>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</si>
  <si>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</si>
  <si>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</si>
  <si>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</si>
  <si>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</si>
  <si>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</si>
  <si>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</si>
  <si>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</si>
  <si>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</si>
  <si>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</si>
  <si>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</si>
  <si>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</si>
  <si>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</si>
  <si>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</si>
  <si>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</si>
  <si>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</si>
  <si>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</si>
  <si>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</si>
  <si>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</si>
  <si>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</si>
  <si>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</si>
  <si>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</si>
  <si>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</si>
  <si>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</si>
  <si>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</si>
  <si>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</si>
  <si>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</si>
  <si>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</si>
  <si>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</si>
  <si>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</si>
  <si>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</si>
  <si>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</si>
  <si>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</si>
  <si>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</si>
  <si>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</si>
  <si>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</si>
  <si>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</si>
  <si>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</si>
  <si>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</si>
  <si>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</si>
  <si>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</si>
  <si>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</si>
  <si>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</si>
  <si>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</si>
  <si>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</si>
  <si>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</si>
  <si>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</si>
  <si>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</si>
  <si>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</si>
  <si>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</si>
  <si>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</si>
  <si>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</si>
  <si>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</si>
  <si>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</si>
  <si>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</si>
  <si>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</si>
  <si>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</si>
  <si>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</si>
  <si>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</si>
  <si>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</si>
  <si>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</si>
  <si>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</si>
  <si>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</si>
  <si>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</si>
  <si>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</si>
  <si>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</si>
  <si>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</si>
  <si>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</si>
  <si>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</si>
  <si>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</si>
  <si>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</si>
  <si>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</si>
  <si>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</si>
  <si>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</si>
  <si>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</si>
  <si>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</si>
  <si>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</si>
  <si>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</si>
  <si>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</si>
  <si>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</si>
  <si>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</si>
  <si>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</si>
  <si>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</si>
  <si>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</si>
  <si>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</si>
  <si>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</si>
  <si>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</si>
  <si>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</si>
  <si>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</si>
  <si>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</si>
  <si>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</si>
  <si>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</si>
  <si>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</si>
  <si>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</si>
  <si>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</si>
  <si>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</si>
  <si>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</si>
  <si>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</si>
  <si>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</si>
  <si>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</si>
  <si>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</si>
  <si>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</si>
  <si>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</si>
  <si>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</si>
  <si>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</si>
  <si>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</si>
  <si>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</si>
  <si>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</si>
  <si>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</si>
  <si>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</si>
  <si>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</si>
  <si>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</si>
  <si>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</si>
  <si>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</si>
  <si>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</si>
  <si>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</si>
  <si>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</si>
  <si>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</si>
  <si>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</si>
  <si>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</si>
  <si>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</si>
  <si>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</si>
  <si>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</si>
  <si>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</si>
  <si>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</si>
  <si>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</si>
  <si>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</si>
  <si>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</si>
  <si>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</si>
  <si>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</si>
  <si>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</si>
  <si>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</si>
  <si>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</si>
  <si>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</si>
  <si>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</si>
  <si>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</si>
  <si>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</si>
  <si>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</si>
  <si>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</si>
  <si>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</si>
  <si>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</si>
  <si>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</si>
  <si>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</si>
  <si>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</si>
  <si>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</si>
  <si>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</si>
  <si>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</si>
  <si>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</si>
  <si>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</si>
  <si>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</si>
  <si>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</si>
  <si>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</si>
  <si>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</si>
  <si>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</si>
  <si>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</si>
  <si>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</si>
  <si>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</si>
  <si>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</si>
  <si>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</si>
  <si>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</si>
  <si>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</si>
  <si>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</si>
  <si>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</si>
  <si>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</si>
  <si>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</si>
  <si>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</si>
  <si>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</si>
  <si>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</si>
  <si>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</si>
  <si>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</si>
  <si>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</si>
  <si>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</si>
  <si>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</si>
  <si>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</si>
  <si>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</si>
  <si>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</si>
  <si>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</si>
  <si>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</si>
  <si>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</si>
  <si>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</si>
  <si>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</si>
  <si>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</si>
  <si>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</si>
  <si>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</si>
  <si>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</si>
  <si>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</si>
  <si>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</si>
  <si>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</si>
  <si>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</si>
  <si>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</si>
  <si>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</si>
  <si>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</si>
  <si>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</si>
  <si>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</si>
  <si>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</si>
  <si>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</si>
  <si>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</si>
  <si>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</si>
  <si>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</si>
  <si>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</si>
  <si>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</si>
  <si>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</si>
  <si>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</si>
  <si>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</si>
  <si>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</si>
  <si>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</si>
  <si>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</si>
  <si>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</si>
  <si>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</si>
  <si>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</si>
  <si>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</si>
  <si>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</si>
  <si>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</si>
  <si>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</si>
  <si>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</si>
  <si>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</si>
  <si>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</si>
  <si>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</si>
  <si>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</si>
  <si>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</si>
  <si>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</si>
  <si>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</si>
  <si>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</si>
  <si>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</si>
  <si>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</si>
  <si>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</si>
  <si>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</si>
  <si>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</si>
  <si>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</si>
  <si>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</si>
  <si>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</si>
  <si>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</si>
  <si>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</si>
  <si>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</si>
  <si>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</si>
  <si>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</si>
  <si>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</si>
  <si>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</si>
  <si>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</si>
  <si>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</si>
  <si>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</si>
  <si>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</si>
  <si>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</si>
  <si>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</si>
  <si>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</si>
  <si>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</si>
  <si>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</si>
  <si>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</si>
  <si>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</si>
  <si>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</si>
  <si>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</si>
  <si>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</si>
  <si>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</si>
  <si>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</si>
  <si>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</si>
  <si>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</si>
  <si>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</si>
  <si>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</si>
  <si>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</si>
  <si>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</si>
  <si>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</si>
  <si>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</si>
  <si>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</si>
  <si>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</si>
  <si>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</si>
  <si>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</si>
  <si>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</si>
  <si>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</si>
  <si>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</si>
  <si>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</si>
  <si>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</si>
  <si>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</si>
  <si>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</si>
  <si>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</si>
  <si>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</si>
  <si>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</si>
  <si>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</si>
  <si>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</si>
  <si>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</si>
  <si>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</si>
  <si>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</si>
  <si>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</si>
  <si>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</si>
  <si>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</si>
  <si>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</si>
  <si>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</si>
  <si>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</si>
  <si>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</si>
  <si>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</si>
  <si>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</si>
  <si>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</si>
  <si>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</si>
  <si>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</si>
  <si>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</si>
  <si>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</si>
  <si>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</si>
  <si>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</si>
  <si>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</si>
  <si>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</si>
  <si>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</si>
  <si>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</si>
  <si>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</si>
  <si>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</si>
  <si>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</si>
  <si>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</si>
  <si>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</si>
  <si>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</si>
  <si>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</si>
  <si>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</si>
  <si>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</si>
  <si>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</si>
  <si>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</si>
  <si>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</si>
  <si>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</si>
  <si>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</si>
  <si>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</si>
  <si>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</si>
  <si>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</si>
  <si>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</si>
  <si>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</si>
  <si>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</si>
  <si>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</si>
  <si>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</si>
  <si>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</si>
  <si>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</si>
  <si>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</si>
  <si>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</si>
  <si>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</si>
  <si>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</si>
  <si>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</si>
  <si>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</si>
  <si>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</si>
  <si>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</si>
  <si>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</si>
  <si>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</si>
  <si>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</si>
  <si>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</si>
  <si>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</si>
  <si>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</si>
  <si>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</si>
  <si>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</si>
  <si>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</si>
  <si>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</si>
  <si>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</si>
  <si>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</si>
  <si>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</si>
  <si>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</si>
  <si>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</si>
  <si>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</si>
  <si>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</si>
  <si>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</si>
  <si>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</si>
  <si>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</si>
  <si>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</si>
  <si>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</si>
  <si>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</si>
  <si>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</si>
  <si>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</si>
  <si>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</si>
  <si>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</si>
  <si>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</si>
  <si>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</si>
  <si>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</si>
  <si>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</si>
  <si>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</si>
  <si>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</si>
  <si>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</si>
  <si>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</si>
  <si>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</si>
  <si>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</si>
  <si>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</si>
  <si>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</si>
  <si>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</si>
  <si>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</si>
  <si>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</si>
  <si>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</si>
  <si>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</si>
  <si>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</si>
  <si>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</si>
  <si>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</si>
  <si>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</si>
  <si>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</si>
  <si>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</si>
  <si>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</si>
  <si>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</si>
  <si>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</si>
  <si>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</si>
  <si>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</si>
  <si>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</si>
  <si>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</si>
  <si>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</si>
  <si>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</si>
  <si>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</si>
  <si>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</si>
  <si>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</si>
  <si>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</si>
  <si>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</si>
  <si>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</si>
  <si>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</si>
  <si>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</si>
  <si>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</si>
  <si>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</si>
  <si>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</si>
  <si>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</si>
  <si>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</si>
  <si>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</si>
  <si>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</si>
  <si>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</si>
  <si>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</si>
  <si>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</si>
  <si>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</si>
  <si>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</si>
  <si>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</si>
  <si>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</si>
  <si>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</si>
  <si>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</si>
  <si>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</si>
  <si>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</si>
  <si>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</si>
  <si>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</si>
  <si>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</si>
  <si>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</si>
  <si>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</si>
  <si>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</si>
  <si>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</si>
  <si>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</si>
  <si>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</si>
  <si>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</si>
  <si>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</si>
  <si>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</si>
  <si>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</si>
  <si>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</si>
  <si>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</si>
  <si>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</si>
  <si>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</si>
  <si>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</si>
  <si>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</si>
  <si>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</si>
  <si>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</si>
  <si>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</si>
  <si>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</si>
  <si>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</si>
  <si>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</si>
  <si>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</si>
  <si>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</si>
  <si>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</si>
  <si>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</si>
  <si>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</si>
  <si>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</si>
  <si>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</si>
  <si>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</si>
  <si>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</si>
  <si>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</si>
  <si>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</si>
  <si>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</si>
  <si>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</si>
  <si>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</si>
  <si>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</si>
  <si>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</si>
  <si>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</si>
  <si>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</si>
  <si>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</si>
  <si>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</si>
  <si>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</si>
  <si>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</si>
  <si>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</si>
  <si>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</si>
  <si>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</si>
  <si>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</si>
  <si>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</si>
  <si>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</si>
  <si>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</si>
  <si>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</si>
  <si>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</si>
  <si>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</si>
  <si>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</si>
  <si>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</si>
  <si>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</si>
  <si>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</si>
  <si>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</si>
  <si>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</si>
  <si>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</si>
  <si>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</si>
  <si>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</si>
  <si>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</si>
  <si>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</si>
  <si>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</si>
  <si>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</si>
  <si>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</si>
  <si>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</si>
  <si>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</si>
  <si>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</si>
  <si>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</si>
  <si>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</si>
  <si>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</si>
  <si>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</si>
  <si>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</si>
  <si>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</si>
  <si>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</si>
  <si>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</si>
  <si>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</si>
  <si>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</si>
  <si>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</si>
  <si>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</si>
  <si>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</si>
  <si>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</si>
  <si>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</si>
  <si>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</si>
  <si>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</si>
  <si>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</si>
  <si>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</si>
  <si>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</si>
  <si>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</si>
  <si>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</si>
  <si>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</si>
  <si>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</si>
  <si>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</si>
  <si>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</si>
  <si>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</si>
  <si>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</si>
  <si>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</si>
  <si>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</si>
  <si>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</si>
  <si>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</si>
  <si>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</si>
  <si>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</si>
  <si>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</si>
  <si>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</si>
  <si>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</si>
  <si>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</si>
  <si>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</si>
  <si>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</si>
  <si>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</si>
  <si>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</si>
  <si>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</si>
  <si>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</si>
  <si>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</si>
  <si>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</si>
  <si>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</si>
  <si>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</si>
  <si>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</si>
  <si>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</si>
  <si>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</si>
  <si>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</si>
  <si>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</si>
  <si>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</si>
  <si>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</si>
  <si>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</si>
  <si>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</si>
  <si>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</si>
  <si>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</si>
  <si>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</si>
  <si>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</si>
  <si>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</si>
  <si>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</si>
  <si>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</si>
  <si>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</si>
  <si>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</si>
  <si>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</si>
  <si>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</si>
  <si>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</si>
  <si>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</si>
  <si>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</si>
  <si>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</si>
  <si>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</si>
  <si>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</si>
  <si>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</si>
  <si>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</si>
  <si>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</si>
  <si>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</si>
  <si>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</si>
  <si>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</si>
  <si>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</si>
  <si>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</si>
  <si>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</si>
  <si>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</si>
  <si>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</si>
  <si>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</si>
  <si>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</si>
  <si>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</si>
  <si>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</si>
  <si>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</si>
  <si>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</si>
  <si>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</si>
  <si>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</si>
  <si>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</si>
  <si>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</si>
  <si>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</si>
  <si>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</si>
  <si>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</si>
  <si>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</si>
  <si>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</si>
  <si>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</si>
  <si>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</si>
  <si>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</si>
  <si>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</si>
  <si>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</si>
  <si>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</si>
  <si>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</si>
  <si>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</si>
  <si>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</si>
  <si>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</si>
  <si>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</si>
  <si>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</si>
  <si>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</si>
  <si>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</si>
  <si>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</si>
  <si>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</si>
  <si>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</si>
  <si>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</si>
  <si>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</si>
  <si>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</si>
  <si>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</si>
  <si>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</si>
  <si>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</si>
  <si>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</si>
  <si>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</si>
  <si>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</si>
  <si>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</si>
  <si>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</si>
  <si>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</si>
  <si>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</si>
  <si>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</si>
  <si>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</si>
  <si>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</si>
  <si>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</si>
  <si>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</si>
  <si>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</si>
  <si>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</si>
  <si>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</si>
  <si>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</si>
  <si>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</si>
  <si>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</si>
  <si>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</si>
  <si>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</si>
  <si>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</si>
  <si>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</si>
  <si>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</si>
  <si>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</si>
  <si>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</si>
  <si>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</si>
  <si>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</si>
  <si>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</si>
  <si>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</si>
  <si>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</si>
  <si>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</si>
  <si>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</si>
  <si>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</si>
  <si>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</si>
  <si>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</si>
  <si>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</si>
  <si>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</si>
  <si>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</si>
  <si>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</si>
  <si>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</si>
  <si>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</si>
  <si>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</si>
  <si>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</si>
  <si>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</si>
  <si>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</si>
  <si>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</si>
  <si>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</si>
  <si>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</si>
  <si>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</si>
  <si>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</si>
  <si>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</si>
  <si>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</si>
  <si>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</si>
  <si>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</si>
  <si>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</si>
  <si>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</si>
  <si>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</si>
  <si>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</si>
  <si>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</si>
  <si>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</si>
  <si>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</si>
  <si>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</si>
  <si>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</si>
  <si>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</si>
  <si>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</si>
  <si>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</si>
  <si>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</si>
  <si>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</si>
  <si>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</si>
  <si>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</si>
  <si>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</si>
  <si>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</si>
  <si>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</si>
  <si>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</si>
  <si>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</si>
  <si>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</si>
  <si>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</si>
  <si>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</si>
  <si>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</si>
  <si>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</si>
  <si>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</si>
  <si>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</si>
  <si>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</si>
  <si>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</si>
  <si>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</si>
  <si>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</si>
  <si>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</si>
  <si>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</si>
  <si>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</si>
  <si>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</si>
  <si>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</si>
  <si>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</si>
  <si>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</si>
  <si>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</si>
  <si>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</si>
  <si>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</si>
  <si>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</si>
  <si>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</si>
  <si>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</si>
  <si>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</si>
  <si>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</si>
  <si>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</si>
  <si>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</si>
  <si>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</si>
  <si>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</si>
  <si>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</si>
  <si>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</si>
  <si>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</si>
  <si>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</si>
  <si>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</si>
  <si>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</si>
  <si>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</si>
  <si>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</si>
  <si>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</si>
  <si>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</si>
  <si>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</si>
  <si>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</si>
  <si>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</si>
  <si>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</si>
  <si>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</si>
  <si>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</si>
  <si>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</si>
  <si>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</si>
  <si>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</si>
  <si>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</si>
  <si>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</si>
  <si>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</si>
  <si>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</si>
  <si>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</si>
  <si>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</si>
  <si>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</si>
  <si>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</si>
  <si>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</si>
  <si>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</si>
  <si>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</si>
  <si>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</si>
  <si>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</si>
  <si>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</si>
  <si>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</si>
  <si>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</si>
  <si>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</si>
  <si>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</si>
  <si>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</si>
  <si>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</si>
  <si>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</si>
  <si>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</si>
  <si>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</si>
  <si>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</si>
  <si>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</si>
  <si>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</si>
  <si>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</si>
  <si>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</si>
  <si>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</si>
  <si>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</si>
  <si>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</si>
  <si>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</si>
  <si>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</si>
  <si>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</si>
  <si>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</si>
  <si>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</si>
  <si>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</si>
  <si>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</si>
  <si>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</si>
  <si>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</si>
  <si>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</si>
  <si>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</si>
  <si>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</si>
  <si>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</si>
  <si>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</si>
  <si>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</si>
  <si>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</si>
  <si>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</si>
  <si>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</si>
  <si>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</si>
  <si>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</si>
  <si>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</si>
  <si>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</si>
  <si>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</si>
  <si>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</si>
  <si>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</si>
  <si>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</si>
  <si>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</si>
  <si>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</si>
  <si>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</si>
  <si>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</si>
  <si>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</si>
  <si>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</si>
  <si>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</si>
  <si>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</si>
  <si>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</si>
  <si>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</si>
  <si>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</si>
  <si>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</si>
  <si>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</si>
  <si>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</si>
  <si>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</si>
  <si>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</si>
  <si>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</si>
  <si>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</si>
  <si>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</si>
  <si>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</si>
  <si>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</si>
  <si>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</si>
  <si>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</si>
  <si>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</si>
  <si>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</si>
  <si>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</si>
  <si>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</si>
  <si>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</si>
  <si>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</si>
  <si>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</si>
  <si>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</si>
  <si>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</si>
  <si>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</si>
  <si>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</si>
  <si>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</si>
  <si>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</si>
  <si>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</si>
  <si>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</si>
  <si>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</si>
  <si>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</si>
  <si>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</si>
  <si>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</si>
  <si>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</si>
  <si>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</si>
  <si>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</si>
  <si>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</si>
  <si>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</si>
  <si>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</si>
  <si>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</si>
  <si>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</si>
  <si>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</si>
  <si>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</si>
  <si>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</si>
  <si>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</si>
  <si>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</si>
  <si>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</si>
  <si>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</si>
  <si>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</si>
  <si>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</si>
  <si>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</si>
  <si>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</si>
  <si>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</si>
  <si>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</si>
  <si>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</si>
  <si>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</si>
  <si>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</si>
  <si>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</si>
  <si>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</si>
  <si>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</si>
  <si>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</si>
  <si>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</si>
  <si>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</si>
  <si>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</si>
  <si>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</si>
  <si>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</si>
  <si>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</si>
  <si>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</si>
  <si>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</si>
  <si>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</si>
  <si>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</si>
  <si>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</si>
  <si>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</si>
  <si>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</si>
  <si>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</si>
  <si>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</si>
  <si>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</si>
  <si>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</si>
  <si>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</si>
  <si>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</si>
  <si>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</si>
  <si>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</si>
  <si>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</si>
  <si>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</si>
  <si>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</si>
  <si>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</si>
  <si>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</si>
  <si>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</si>
  <si>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</si>
  <si>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</si>
  <si>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</si>
  <si>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</si>
  <si>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</si>
  <si>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</si>
  <si>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</si>
  <si>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</si>
  <si>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</si>
  <si>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</si>
  <si>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</si>
  <si>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</si>
  <si>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</si>
  <si>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</si>
  <si>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</si>
  <si>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</si>
  <si>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</si>
  <si>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</si>
  <si>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</si>
  <si>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</si>
  <si>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</si>
  <si>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</si>
  <si>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</si>
  <si>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</si>
  <si>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</si>
  <si>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</si>
  <si>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</si>
  <si>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</si>
  <si>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</si>
  <si>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</si>
  <si>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</si>
  <si>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</si>
  <si>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</si>
  <si>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</si>
  <si>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</si>
  <si>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</si>
  <si>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</si>
  <si>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</si>
  <si>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</si>
  <si>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</si>
  <si>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</si>
  <si>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</si>
  <si>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</si>
  <si>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</si>
  <si>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</si>
  <si>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</si>
  <si>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</si>
  <si>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</si>
  <si>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</si>
  <si>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</si>
  <si>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</si>
  <si>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</si>
  <si>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</si>
  <si>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</si>
  <si>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</si>
  <si>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</si>
  <si>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</si>
  <si>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</si>
  <si>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</si>
  <si>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</si>
  <si>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</si>
  <si>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</si>
  <si>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</si>
  <si>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</si>
  <si>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</si>
  <si>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</si>
  <si>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</si>
  <si>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</si>
  <si>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</si>
  <si>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</si>
  <si>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</si>
  <si>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</si>
  <si>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</si>
  <si>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</si>
  <si>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</si>
  <si>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</si>
  <si>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</si>
  <si>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</si>
  <si>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</si>
  <si>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</si>
  <si>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</si>
  <si>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</si>
  <si>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</si>
  <si>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</si>
  <si>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</si>
  <si>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</si>
  <si>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</si>
  <si>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</si>
  <si>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</si>
  <si>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</si>
  <si>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</si>
  <si>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</si>
  <si>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</si>
  <si>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</si>
  <si>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</si>
  <si>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</si>
  <si>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</si>
  <si>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</si>
  <si>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</si>
  <si>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</si>
  <si>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</si>
  <si>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</si>
  <si>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</si>
  <si>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</si>
  <si>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</si>
  <si>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</si>
  <si>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</si>
  <si>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</si>
  <si>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</si>
  <si>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</si>
  <si>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</si>
  <si>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</si>
  <si>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</si>
  <si>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</si>
  <si>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</si>
  <si>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</si>
  <si>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</si>
  <si>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</si>
  <si>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</si>
  <si>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</si>
  <si>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</si>
  <si>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</si>
  <si>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</si>
  <si>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</si>
  <si>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</si>
  <si>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</si>
  <si>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</si>
  <si>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</si>
  <si>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</si>
  <si>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</si>
  <si>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</si>
  <si>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</si>
  <si>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</si>
  <si>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</si>
  <si>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</si>
  <si>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</si>
  <si>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</si>
  <si>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</si>
  <si>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</si>
  <si>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</si>
  <si>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</si>
  <si>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</si>
  <si>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</si>
  <si>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</si>
  <si>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</si>
  <si>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</si>
  <si>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</si>
  <si>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</si>
  <si>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</si>
  <si>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</si>
  <si>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</si>
  <si>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</si>
  <si>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</si>
  <si>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</si>
  <si>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</si>
  <si>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</si>
  <si>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</si>
  <si>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</si>
  <si>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</si>
  <si>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</si>
  <si>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</si>
  <si>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</si>
  <si>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</si>
  <si>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</si>
  <si>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</si>
  <si>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</si>
  <si>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</si>
  <si>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</si>
  <si>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</si>
  <si>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</si>
  <si>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</si>
  <si>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</si>
  <si>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</si>
  <si>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</si>
  <si>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</si>
  <si>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</si>
  <si>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</si>
  <si>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</si>
  <si>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</si>
  <si>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</si>
  <si>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</si>
  <si>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</si>
  <si>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</si>
  <si>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</si>
  <si>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</si>
  <si>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</si>
  <si>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</si>
  <si>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</si>
  <si>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</si>
  <si>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</si>
  <si>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</si>
  <si>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</si>
  <si>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</si>
  <si>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</si>
  <si>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</si>
  <si>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</si>
  <si>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</si>
  <si>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</si>
  <si>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</si>
  <si>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</si>
  <si>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</si>
  <si>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</si>
  <si>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</si>
  <si>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</si>
  <si>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</si>
  <si>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</si>
  <si>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</si>
  <si>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</si>
  <si>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</si>
  <si>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</si>
  <si>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</si>
  <si>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</si>
  <si>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</si>
  <si>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</si>
  <si>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</si>
  <si>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</si>
  <si>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</si>
  <si>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</si>
  <si>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</si>
  <si>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</si>
  <si>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</si>
  <si>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</si>
  <si>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</si>
  <si>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</si>
  <si>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</si>
  <si>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</si>
  <si>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</si>
  <si>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</si>
  <si>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</si>
  <si>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</si>
  <si>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</si>
  <si>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</si>
  <si>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</si>
  <si>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</si>
  <si>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</si>
  <si>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</si>
  <si>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</si>
  <si>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</si>
  <si>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</si>
  <si>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</si>
  <si>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</si>
  <si>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</si>
  <si>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</si>
  <si>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</si>
  <si>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</si>
  <si>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</si>
  <si>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</si>
  <si>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</si>
  <si>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</si>
  <si>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</si>
  <si>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</si>
  <si>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</si>
  <si>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</si>
  <si>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</si>
  <si>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</si>
  <si>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</si>
  <si>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</si>
  <si>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</si>
  <si>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</si>
  <si>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</si>
  <si>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</si>
  <si>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</si>
  <si>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</si>
  <si>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</si>
  <si>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</si>
  <si>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</si>
  <si>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</si>
  <si>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</si>
  <si>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</si>
  <si>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</si>
  <si>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</si>
  <si>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</si>
  <si>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</si>
  <si>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</si>
  <si>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</si>
  <si>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</si>
  <si>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</si>
  <si>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</si>
  <si>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</si>
  <si>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</si>
  <si>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</si>
  <si>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</si>
  <si>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</si>
  <si>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</si>
  <si>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</si>
  <si>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</si>
  <si>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</si>
  <si>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</si>
  <si>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</si>
  <si>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</si>
  <si>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</si>
  <si>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</si>
  <si>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</si>
  <si>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</si>
  <si>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</si>
  <si>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</si>
  <si>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</si>
  <si>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</si>
  <si>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</si>
  <si>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</si>
  <si>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</si>
  <si>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</si>
  <si>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</si>
  <si>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</si>
  <si>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</si>
  <si>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</si>
  <si>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</si>
  <si>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</si>
  <si>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</si>
  <si>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</si>
  <si>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</si>
  <si>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</si>
  <si>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</si>
  <si>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</si>
  <si>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</si>
  <si>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</si>
  <si>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</si>
  <si>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</si>
  <si>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</si>
  <si>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</si>
  <si>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</si>
  <si>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</si>
  <si>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</si>
  <si>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</si>
  <si>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</si>
  <si>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</si>
  <si>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</si>
  <si>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</si>
  <si>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</si>
  <si>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</si>
  <si>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</si>
  <si>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</si>
  <si>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</si>
  <si>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</si>
  <si>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</si>
  <si>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</si>
  <si>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</si>
  <si>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</si>
  <si>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</si>
  <si>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</si>
  <si>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</si>
  <si>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</si>
  <si>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</si>
  <si>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</si>
  <si>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</si>
  <si>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</si>
  <si>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</si>
  <si>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</si>
  <si>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</si>
  <si>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</si>
  <si>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</si>
  <si>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</si>
  <si>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</si>
  <si>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</si>
  <si>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</si>
  <si>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</si>
  <si>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</si>
  <si>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</si>
  <si>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</si>
  <si>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</si>
  <si>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</si>
  <si>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</si>
  <si>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</si>
  <si>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</si>
  <si>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</si>
  <si>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</si>
  <si>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</si>
  <si>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</si>
  <si>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</si>
  <si>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</si>
  <si>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</si>
  <si>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</si>
  <si>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</si>
  <si>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</si>
  <si>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</si>
  <si>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</si>
  <si>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</si>
  <si>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</si>
  <si>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</si>
  <si>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</si>
  <si>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</si>
  <si>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</si>
  <si>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</si>
  <si>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</si>
  <si>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</si>
  <si>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</si>
  <si>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</si>
  <si>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</si>
  <si>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</si>
  <si>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</si>
  <si>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</si>
  <si>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</si>
  <si>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</si>
  <si>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</si>
  <si>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</si>
  <si>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</si>
  <si>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</si>
  <si>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</si>
  <si>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</si>
  <si>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</si>
  <si>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</si>
  <si>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</si>
  <si>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</si>
  <si>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</si>
  <si>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</si>
  <si>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</si>
  <si>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</si>
  <si>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</si>
  <si>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</si>
  <si>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</si>
  <si>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</si>
  <si>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</si>
  <si>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</si>
  <si>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</si>
  <si>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</si>
  <si>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</si>
  <si>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</si>
  <si>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</si>
  <si>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</si>
  <si>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</si>
  <si>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</si>
  <si>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</si>
  <si>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</si>
  <si>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</si>
  <si>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</si>
  <si>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</si>
  <si>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</si>
  <si>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</si>
  <si>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</si>
  <si>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</si>
  <si>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</si>
  <si>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</si>
  <si>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</si>
  <si>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</si>
  <si>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</si>
  <si>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</si>
  <si>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</si>
  <si>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</si>
  <si>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</si>
  <si>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</si>
  <si>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</si>
  <si>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</si>
  <si>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</si>
  <si>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</si>
  <si>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</si>
  <si>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</si>
  <si>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</si>
  <si>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</si>
  <si>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</si>
  <si>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</si>
  <si>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</si>
  <si>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</si>
  <si>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</si>
  <si>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</si>
  <si>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</si>
  <si>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</si>
  <si>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</si>
  <si>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</si>
  <si>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</si>
  <si>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</si>
  <si>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</si>
  <si>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</si>
  <si>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</si>
  <si>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</si>
  <si>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</si>
  <si>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</si>
  <si>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</si>
  <si>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</si>
  <si>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</si>
  <si>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</si>
  <si>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</si>
  <si>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</si>
  <si>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</si>
  <si>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</si>
  <si>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</si>
  <si>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</si>
  <si>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</si>
  <si>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</si>
  <si>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</si>
  <si>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</si>
  <si>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</si>
  <si>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</si>
  <si>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</si>
  <si>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</si>
  <si>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</si>
  <si>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</si>
  <si>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</si>
  <si>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</si>
  <si>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</si>
  <si>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</si>
  <si>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</si>
  <si>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</si>
  <si>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</si>
  <si>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</si>
  <si>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</si>
  <si>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</si>
  <si>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</si>
  <si>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</si>
  <si>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</si>
  <si>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</si>
  <si>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</si>
  <si>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</si>
  <si>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</si>
  <si>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</si>
  <si>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</si>
  <si>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</si>
  <si>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</si>
  <si>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</si>
  <si>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</si>
  <si>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</si>
  <si>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</si>
  <si>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</si>
  <si>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</si>
  <si>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</si>
  <si>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</si>
  <si>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</si>
  <si>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</si>
  <si>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</si>
  <si>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</si>
  <si>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</si>
  <si>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</si>
  <si>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</si>
  <si>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</si>
  <si>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</si>
  <si>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</si>
  <si>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</si>
  <si>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</si>
  <si>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</si>
  <si>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</si>
  <si>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</si>
  <si>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</si>
  <si>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</si>
  <si>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</si>
  <si>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</si>
  <si>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</si>
  <si>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</si>
  <si>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</si>
  <si>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</si>
  <si>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</si>
  <si>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</si>
  <si>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</si>
  <si>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</si>
  <si>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</si>
  <si>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</si>
  <si>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</si>
  <si>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</si>
  <si>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</si>
  <si>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</si>
  <si>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</si>
  <si>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</si>
  <si>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</si>
  <si>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</si>
  <si>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</si>
  <si>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</si>
  <si>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</si>
  <si>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</si>
  <si>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</si>
  <si>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</si>
  <si>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</si>
  <si>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</si>
  <si>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</si>
  <si>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</si>
  <si>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</si>
  <si>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</si>
  <si>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</si>
  <si>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</si>
  <si>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</si>
  <si>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</si>
  <si>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</si>
  <si>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</si>
  <si>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</si>
  <si>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</si>
  <si>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</si>
  <si>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</si>
  <si>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</si>
  <si>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</si>
  <si>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</si>
  <si>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</si>
  <si>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</si>
  <si>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</si>
  <si>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</si>
  <si>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</si>
  <si>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</si>
  <si>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</si>
  <si>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</si>
  <si>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</si>
  <si>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</si>
  <si>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</si>
  <si>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</si>
  <si>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</si>
  <si>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</si>
  <si>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</si>
  <si>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</si>
  <si>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</si>
  <si>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</si>
  <si>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</si>
  <si>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</si>
  <si>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</si>
  <si>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</si>
  <si>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</si>
  <si>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</si>
  <si>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</si>
  <si>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</si>
  <si>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</si>
  <si>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</si>
  <si>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</si>
  <si>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</si>
  <si>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</si>
  <si>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</si>
  <si>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</si>
  <si>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</si>
  <si>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</si>
  <si>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</si>
  <si>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</si>
  <si>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</si>
  <si>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</si>
  <si>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</si>
  <si>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</si>
  <si>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</si>
  <si>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</si>
  <si>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</si>
  <si>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</si>
  <si>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</si>
  <si>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</si>
  <si>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</si>
  <si>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</si>
  <si>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</si>
  <si>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</si>
  <si>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</si>
  <si>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</si>
  <si>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</si>
  <si>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</si>
  <si>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</si>
  <si>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</si>
  <si>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</si>
  <si>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</si>
  <si>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</si>
  <si>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</si>
  <si>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</si>
  <si>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</si>
  <si>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</si>
  <si>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</si>
  <si>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</si>
  <si>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</si>
  <si>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</si>
  <si>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</si>
  <si>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</si>
  <si>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</si>
  <si>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</si>
  <si>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</si>
  <si>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</si>
  <si>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</si>
  <si>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</si>
  <si>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</si>
  <si>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</si>
  <si>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</si>
  <si>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</si>
  <si>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</si>
  <si>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</si>
  <si>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</si>
  <si>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</si>
  <si>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</si>
  <si>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</si>
  <si>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</si>
  <si>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</si>
  <si>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</si>
  <si>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</si>
  <si>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</si>
  <si>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</si>
  <si>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</si>
  <si>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</si>
  <si>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</si>
  <si>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</si>
  <si>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</si>
  <si>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</si>
  <si>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</si>
  <si>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</si>
  <si>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</si>
  <si>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</si>
  <si>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</si>
  <si>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</si>
  <si>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</si>
  <si>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</si>
  <si>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</si>
  <si>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</si>
  <si>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</si>
  <si>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</si>
  <si>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</si>
  <si>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</si>
  <si>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</si>
  <si>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</si>
  <si>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</si>
  <si>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</si>
  <si>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</si>
  <si>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</si>
  <si>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</si>
  <si>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</si>
  <si>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</si>
  <si>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</si>
  <si>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</si>
  <si>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</si>
  <si>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</si>
  <si>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</si>
  <si>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</si>
  <si>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</si>
  <si>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</si>
  <si>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</si>
  <si>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</si>
  <si>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</si>
  <si>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</si>
  <si>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</si>
  <si>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</si>
  <si>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</si>
  <si>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</si>
  <si>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</si>
  <si>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</si>
  <si>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</si>
  <si>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</si>
  <si>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</si>
  <si>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</si>
  <si>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</si>
  <si>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</si>
  <si>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</si>
  <si>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</si>
  <si>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</si>
  <si>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</si>
  <si>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</si>
  <si>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</si>
  <si>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</si>
  <si>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</si>
  <si>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</si>
  <si>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</si>
  <si>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</si>
  <si>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</si>
  <si>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</si>
  <si>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</si>
  <si>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</si>
  <si>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</si>
  <si>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</si>
  <si>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</si>
  <si>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</si>
  <si>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</si>
  <si>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</si>
  <si>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</si>
  <si>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</si>
  <si>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</si>
  <si>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</si>
  <si>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</si>
  <si>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</si>
  <si>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</si>
  <si>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</si>
  <si>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</si>
  <si>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</si>
  <si>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</si>
  <si>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</si>
  <si>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</si>
  <si>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</si>
  <si>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</si>
  <si>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</si>
  <si>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</si>
  <si>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</si>
  <si>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</si>
  <si>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</si>
  <si>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</si>
  <si>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</si>
  <si>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</si>
  <si>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</si>
  <si>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</si>
  <si>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</si>
  <si>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</si>
  <si>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</si>
  <si>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</si>
  <si>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</si>
  <si>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</si>
  <si>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</si>
  <si>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</si>
  <si>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</si>
  <si>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</si>
  <si>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</si>
  <si>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</si>
  <si>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</si>
  <si>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</si>
  <si>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</si>
  <si>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</si>
  <si>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</si>
  <si>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</si>
  <si>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</si>
  <si>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</si>
  <si>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</si>
  <si>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</si>
  <si>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</si>
  <si>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</si>
  <si>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</si>
  <si>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</si>
  <si>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</si>
  <si>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</si>
  <si>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</si>
  <si>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</si>
  <si>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</si>
  <si>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</si>
  <si>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</si>
  <si>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</si>
  <si>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</si>
  <si>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</si>
  <si>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</si>
  <si>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</si>
  <si>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</si>
  <si>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</si>
  <si>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</si>
  <si>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</si>
  <si>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</si>
  <si>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</si>
  <si>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</si>
  <si>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</si>
  <si>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</si>
  <si>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</si>
  <si>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</si>
  <si>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</si>
  <si>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</si>
  <si>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</si>
  <si>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</si>
  <si>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</si>
  <si>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</si>
  <si>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</si>
  <si>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</si>
  <si>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</si>
  <si>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</si>
  <si>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</si>
  <si>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</si>
  <si>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</si>
  <si>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</si>
  <si>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</si>
  <si>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</si>
  <si>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</si>
  <si>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</si>
  <si>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</si>
  <si>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</si>
  <si>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</si>
  <si>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</si>
  <si>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</si>
  <si>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</si>
  <si>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</si>
  <si>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</si>
  <si>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</si>
  <si>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</si>
  <si>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</si>
  <si>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</si>
  <si>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</si>
  <si>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</si>
  <si>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</si>
  <si>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</si>
  <si>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</si>
  <si>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</si>
  <si>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</si>
  <si>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</si>
  <si>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</si>
  <si>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</si>
  <si>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</si>
  <si>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</si>
  <si>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</si>
  <si>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</si>
  <si>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</si>
  <si>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</si>
  <si>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</si>
  <si>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</si>
  <si>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</si>
  <si>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</si>
  <si>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</si>
  <si>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</si>
  <si>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</si>
  <si>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</si>
  <si>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</si>
  <si>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</si>
  <si>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</si>
  <si>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</si>
  <si>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</si>
  <si>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</si>
  <si>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</si>
  <si>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</si>
  <si>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</si>
  <si>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</si>
  <si>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</si>
  <si>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</si>
  <si>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</si>
  <si>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</si>
  <si>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</si>
  <si>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</si>
  <si>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</si>
  <si>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</si>
  <si>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</si>
  <si>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</si>
  <si>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</si>
  <si>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</si>
  <si>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</si>
  <si>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</si>
  <si>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</si>
  <si>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</si>
  <si>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</si>
  <si>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</si>
  <si>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</si>
  <si>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</si>
  <si>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</si>
  <si>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</si>
  <si>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</si>
  <si>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</si>
  <si>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</si>
  <si>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</si>
  <si>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</si>
  <si>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</si>
  <si>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</si>
  <si>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</si>
  <si>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</si>
  <si>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</si>
  <si>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</si>
  <si>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</si>
  <si>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</si>
  <si>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</si>
  <si>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</si>
  <si>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</si>
  <si>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</si>
  <si>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</si>
  <si>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</si>
  <si>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</si>
  <si>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</si>
  <si>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</si>
  <si>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</si>
  <si>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</si>
  <si>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</si>
  <si>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</si>
  <si>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</si>
  <si>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</si>
  <si>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</si>
  <si>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</si>
  <si>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</si>
  <si>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</si>
  <si>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</si>
  <si>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</si>
  <si>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</si>
  <si>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</si>
  <si>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</si>
  <si>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</si>
  <si>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</si>
  <si>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</si>
  <si>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</si>
  <si>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</si>
  <si>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</si>
  <si>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</si>
  <si>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</si>
  <si>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</si>
  <si>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</si>
  <si>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</si>
  <si>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</si>
  <si>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</si>
  <si>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</si>
  <si>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</si>
  <si>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</si>
  <si>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</si>
  <si>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</si>
  <si>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</si>
  <si>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</si>
  <si>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</si>
  <si>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</si>
  <si>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</si>
  <si>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</si>
  <si>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</si>
  <si>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</si>
  <si>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</si>
  <si>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</si>
  <si>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</si>
  <si>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</si>
  <si>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</si>
  <si>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</si>
  <si>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</si>
  <si>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</si>
  <si>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</si>
  <si>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</si>
  <si>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</si>
  <si>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</si>
  <si>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</si>
  <si>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</si>
  <si>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</si>
  <si>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</si>
  <si>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</si>
  <si>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</si>
  <si>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</si>
  <si>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</si>
  <si>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</si>
  <si>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</si>
  <si>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</si>
  <si>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</si>
  <si>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</si>
  <si>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</si>
  <si>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</si>
  <si>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</si>
  <si>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</si>
  <si>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</si>
  <si>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</si>
  <si>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</si>
  <si>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</si>
  <si>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</si>
  <si>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</si>
  <si>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</si>
  <si>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</si>
  <si>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</si>
  <si>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</si>
  <si>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</si>
  <si>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</si>
  <si>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</si>
  <si>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</si>
  <si>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</si>
  <si>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</si>
  <si>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</si>
  <si>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</si>
  <si>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</si>
  <si>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</si>
  <si>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</si>
  <si>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</si>
  <si>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</si>
  <si>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</si>
  <si>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</si>
  <si>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</si>
  <si>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</si>
  <si>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</si>
  <si>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</si>
  <si>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</si>
  <si>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</si>
  <si>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</si>
  <si>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</si>
  <si>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</si>
  <si>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</si>
  <si>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</si>
  <si>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</si>
  <si>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</si>
  <si>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</si>
  <si>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</si>
  <si>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</si>
  <si>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</si>
  <si>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</si>
  <si>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</si>
  <si>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</si>
  <si>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</si>
  <si>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</si>
  <si>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</si>
  <si>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</si>
  <si>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</si>
  <si>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</si>
  <si>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</si>
  <si>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</si>
  <si>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</si>
  <si>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</si>
  <si>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</si>
  <si>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</si>
  <si>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</si>
  <si>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</si>
  <si>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</si>
  <si>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</si>
  <si>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</si>
  <si>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</si>
  <si>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</si>
  <si>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</si>
  <si>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</si>
  <si>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</si>
  <si>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</si>
  <si>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</si>
  <si>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</si>
  <si>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</si>
  <si>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</si>
  <si>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</si>
  <si>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</si>
  <si>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</si>
  <si>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</si>
  <si>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</si>
  <si>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</si>
  <si>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</si>
  <si>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</si>
  <si>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</si>
  <si>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</si>
  <si>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</si>
  <si>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</si>
  <si>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</si>
  <si>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</si>
  <si>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</si>
  <si>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</si>
  <si>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</si>
  <si>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</si>
  <si>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</si>
  <si>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</si>
  <si>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</si>
  <si>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</si>
  <si>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</si>
  <si>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</si>
  <si>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</si>
  <si>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</si>
  <si>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</si>
  <si>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</si>
  <si>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</si>
  <si>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</si>
  <si>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</si>
  <si>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</si>
  <si>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</si>
  <si>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</si>
  <si>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</si>
  <si>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</si>
  <si>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</si>
  <si>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</si>
  <si>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</si>
  <si>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</si>
  <si>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</si>
  <si>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</si>
  <si>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</si>
  <si>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</si>
  <si>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</si>
  <si>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</si>
  <si>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</si>
  <si>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</si>
  <si>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</si>
  <si>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</si>
  <si>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</si>
  <si>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</si>
  <si>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</si>
  <si>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</si>
  <si>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</si>
  <si>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</si>
  <si>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</si>
  <si>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</si>
  <si>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</si>
  <si>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</si>
  <si>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</si>
  <si>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</si>
  <si>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</si>
  <si>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</si>
  <si>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</si>
  <si>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</si>
  <si>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</si>
  <si>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</si>
  <si>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</si>
  <si>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</si>
  <si>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</si>
  <si>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</si>
  <si>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</si>
  <si>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</si>
  <si>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</si>
  <si>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</si>
  <si>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</si>
  <si>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</si>
  <si>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</si>
  <si>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</si>
  <si>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</si>
  <si>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</si>
  <si>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</si>
  <si>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</si>
  <si>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</si>
  <si>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</si>
  <si>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</si>
  <si>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</si>
  <si>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</si>
  <si>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</si>
  <si>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</si>
  <si>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</si>
  <si>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</si>
  <si>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</si>
  <si>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</si>
  <si>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</si>
  <si>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</si>
  <si>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</si>
  <si>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</si>
  <si>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</si>
  <si>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</si>
  <si>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</si>
  <si>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</si>
  <si>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</si>
  <si>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</si>
  <si>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</si>
  <si>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</si>
  <si>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</si>
  <si>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</si>
  <si>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</si>
  <si>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</si>
  <si>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</si>
  <si>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</si>
  <si>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</si>
  <si>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</si>
  <si>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</si>
  <si>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</si>
  <si>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</si>
  <si>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</si>
  <si>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</si>
  <si>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</si>
  <si>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</si>
  <si>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</si>
  <si>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</si>
  <si>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</si>
  <si>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</si>
  <si>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</si>
  <si>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</si>
  <si>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</si>
  <si>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</si>
  <si>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</si>
  <si>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</si>
  <si>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</si>
  <si>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</si>
  <si>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</si>
  <si>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</si>
  <si>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</si>
  <si>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</si>
  <si>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</si>
  <si>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</si>
  <si>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</si>
  <si>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</si>
  <si>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</si>
  <si>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</si>
  <si>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</si>
  <si>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</si>
  <si>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</si>
  <si>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</si>
  <si>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</si>
  <si>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</si>
  <si>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</si>
  <si>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</si>
  <si>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</si>
  <si>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</si>
  <si>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</si>
  <si>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</si>
  <si>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</si>
  <si>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</si>
  <si>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</si>
  <si>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</si>
  <si>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</si>
  <si>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</si>
  <si>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</si>
  <si>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</si>
  <si>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</si>
  <si>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</si>
  <si>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</si>
  <si>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</si>
  <si>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</si>
  <si>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</si>
  <si>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</si>
  <si>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</si>
  <si>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</si>
  <si>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</si>
  <si>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</si>
  <si>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</si>
  <si>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</si>
  <si>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</si>
  <si>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</si>
  <si>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</si>
  <si>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</si>
  <si>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</si>
  <si>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</si>
  <si>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</si>
  <si>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</si>
  <si>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</si>
  <si>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</si>
  <si>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</si>
  <si>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</si>
  <si>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</si>
  <si>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</si>
  <si>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</si>
  <si>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</si>
  <si>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</si>
  <si>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</si>
  <si>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</si>
  <si>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</si>
  <si>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</si>
  <si>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</si>
  <si>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</si>
  <si>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</si>
  <si>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</si>
  <si>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</si>
  <si>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</si>
  <si>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</si>
  <si>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</si>
  <si>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</si>
  <si>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</si>
  <si>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</si>
  <si>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</si>
  <si>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</si>
  <si>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</si>
  <si>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</si>
  <si>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</si>
  <si>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</si>
  <si>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</si>
  <si>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</si>
  <si>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</si>
  <si>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</si>
  <si>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</si>
  <si>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</si>
  <si>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</si>
  <si>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</si>
  <si>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</si>
  <si>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</si>
  <si>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</si>
  <si>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</si>
  <si>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</si>
  <si>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</si>
  <si>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</si>
  <si>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</si>
  <si>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</si>
  <si>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</si>
  <si>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</si>
  <si>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</si>
  <si>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</si>
  <si>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</si>
  <si>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</si>
  <si>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</si>
  <si>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</si>
  <si>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</si>
  <si>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</si>
  <si>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</si>
  <si>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</si>
  <si>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</si>
  <si>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</si>
  <si>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</si>
  <si>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</si>
  <si>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</si>
  <si>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</si>
  <si>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</si>
  <si>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</si>
  <si>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</si>
  <si>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</si>
  <si>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</si>
  <si>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</si>
  <si>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</si>
  <si>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</si>
  <si>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</si>
  <si>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</si>
  <si>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</si>
  <si>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</si>
  <si>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</si>
  <si>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</si>
  <si>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</si>
  <si>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</si>
  <si>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</si>
  <si>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</si>
  <si>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</si>
  <si>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</si>
  <si>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</si>
  <si>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</si>
  <si>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</si>
  <si>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</si>
  <si>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</si>
  <si>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</si>
  <si>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</si>
  <si>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</si>
  <si>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</si>
  <si>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</si>
  <si>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</si>
  <si>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</si>
  <si>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</si>
  <si>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</si>
  <si>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</si>
  <si>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</si>
  <si>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</si>
  <si>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</si>
  <si>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</si>
  <si>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</si>
  <si>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</si>
  <si>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</si>
  <si>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</si>
  <si>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</si>
  <si>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</si>
  <si>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</si>
  <si>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</si>
  <si>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</si>
  <si>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</si>
  <si>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</si>
  <si>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</si>
  <si>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</si>
  <si>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</si>
  <si>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</si>
  <si>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</si>
  <si>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</si>
  <si>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</si>
  <si>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</si>
  <si>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</si>
  <si>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</si>
  <si>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</si>
  <si>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</si>
  <si>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</si>
  <si>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</si>
  <si>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</si>
  <si>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</si>
  <si>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</si>
  <si>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</si>
  <si>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</si>
  <si>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</si>
  <si>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</si>
  <si>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</si>
  <si>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</si>
  <si>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</si>
  <si>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</si>
  <si>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</si>
  <si>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</si>
  <si>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</si>
  <si>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</si>
  <si>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</si>
  <si>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</si>
  <si>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</si>
  <si>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</si>
  <si>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</si>
  <si>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</si>
  <si>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</si>
  <si>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</si>
  <si>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</si>
  <si>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</si>
  <si>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</si>
  <si>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</si>
  <si>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</si>
  <si>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</si>
  <si>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</si>
  <si>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</si>
  <si>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</si>
  <si>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</si>
  <si>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</si>
  <si>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</si>
  <si>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</si>
  <si>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</si>
  <si>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</si>
  <si>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</si>
  <si>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</si>
  <si>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</si>
  <si>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</si>
  <si>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</si>
  <si>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</si>
  <si>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</si>
  <si>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</si>
  <si>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</si>
  <si>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</si>
  <si>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</si>
  <si>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</si>
  <si>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</si>
  <si>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</si>
  <si>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</si>
  <si>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</si>
  <si>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</si>
  <si>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</si>
  <si>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</si>
  <si>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</si>
  <si>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</si>
  <si>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</si>
  <si>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</si>
  <si>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</si>
  <si>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</si>
  <si>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</si>
  <si>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</si>
  <si>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</si>
  <si>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</si>
  <si>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</si>
  <si>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</si>
  <si>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</si>
  <si>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</si>
  <si>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</si>
  <si>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</si>
  <si>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</si>
  <si>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</si>
  <si>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</si>
  <si>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</si>
  <si>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</si>
  <si>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</si>
  <si>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</si>
  <si>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</si>
  <si>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</si>
  <si>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</si>
  <si>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</si>
  <si>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</si>
  <si>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</si>
  <si>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</si>
  <si>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</si>
  <si>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</si>
  <si>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</si>
  <si>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</si>
  <si>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</si>
  <si>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</si>
  <si>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</si>
  <si>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</si>
  <si>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</si>
  <si>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</si>
  <si>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</si>
  <si>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</si>
  <si>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</si>
  <si>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</si>
  <si>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</si>
  <si>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</si>
  <si>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</si>
  <si>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</si>
  <si>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</si>
  <si>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</si>
  <si>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</si>
  <si>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</si>
  <si>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</si>
  <si>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</si>
  <si>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</si>
  <si>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</si>
  <si>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</si>
  <si>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</si>
  <si>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</si>
  <si>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</si>
  <si>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</si>
  <si>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</si>
  <si>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</si>
  <si>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</si>
  <si>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</si>
  <si>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</si>
  <si>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</si>
  <si>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</si>
  <si>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</si>
  <si>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</si>
  <si>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</si>
  <si>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</si>
  <si>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</si>
  <si>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</si>
  <si>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</si>
  <si>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</si>
  <si>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</si>
  <si>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</si>
  <si>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</si>
  <si>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</si>
  <si>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</si>
  <si>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</si>
  <si>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</si>
  <si>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</si>
  <si>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</si>
  <si>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</si>
  <si>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</si>
  <si>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</si>
  <si>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</si>
  <si>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</si>
  <si>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</si>
  <si>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</si>
  <si>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</si>
  <si>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</si>
  <si>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</si>
  <si>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</si>
  <si>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</si>
  <si>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</si>
  <si>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</si>
  <si>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</si>
  <si>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</si>
  <si>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</si>
  <si>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</si>
  <si>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</si>
  <si>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</si>
  <si>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</si>
  <si>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</si>
  <si>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</si>
  <si>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</si>
  <si>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</si>
  <si>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</si>
  <si>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</si>
  <si>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</si>
  <si>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</si>
  <si>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</si>
  <si>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</si>
  <si>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</si>
  <si>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</si>
  <si>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</si>
  <si>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</si>
  <si>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</si>
  <si>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</si>
  <si>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</si>
  <si>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</si>
  <si>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</si>
  <si>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</si>
  <si>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</si>
  <si>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</si>
  <si>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</si>
  <si>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</si>
  <si>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</si>
  <si>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</si>
  <si>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</si>
  <si>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</si>
  <si>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</si>
  <si>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</si>
  <si>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</si>
  <si>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</si>
  <si>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</si>
  <si>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</si>
  <si>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</si>
  <si>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</si>
  <si>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</si>
  <si>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</si>
  <si>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</si>
  <si>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</si>
  <si>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</si>
  <si>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</si>
  <si>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</si>
  <si>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</si>
  <si>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</si>
  <si>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</si>
  <si>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</si>
  <si>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</si>
  <si>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</si>
  <si>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</si>
  <si>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</si>
  <si>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</si>
  <si>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</si>
  <si>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</si>
  <si>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</si>
  <si>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</si>
  <si>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</si>
  <si>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</si>
  <si>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</si>
  <si>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</si>
  <si>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</si>
  <si>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</si>
  <si>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</si>
  <si>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</si>
  <si>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</si>
  <si>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</si>
  <si>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</si>
  <si>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</si>
  <si>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</si>
  <si>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</si>
  <si>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</si>
  <si>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</si>
  <si>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</si>
  <si>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</si>
  <si>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</si>
  <si>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</si>
  <si>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</si>
  <si>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</si>
  <si>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</si>
  <si>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</si>
  <si>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</si>
  <si>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</si>
  <si>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</si>
  <si>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</si>
  <si>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</si>
  <si>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</si>
  <si>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</si>
  <si>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</si>
  <si>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</si>
  <si>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</si>
  <si>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</si>
  <si>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</si>
  <si>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</si>
  <si>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</si>
  <si>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</si>
  <si>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</si>
  <si>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</si>
  <si>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</si>
  <si>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</si>
  <si>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</si>
  <si>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</si>
  <si>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</si>
  <si>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</si>
  <si>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</si>
  <si>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</si>
  <si>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</si>
  <si>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</si>
  <si>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</si>
  <si>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</si>
  <si>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</si>
  <si>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</si>
  <si>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</si>
  <si>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</si>
  <si>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</si>
  <si>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</si>
  <si>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</si>
  <si>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</si>
  <si>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</si>
  <si>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</si>
  <si>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</si>
  <si>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</si>
  <si>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</si>
  <si>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</si>
  <si>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</si>
  <si>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</si>
  <si>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</si>
  <si>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</si>
  <si>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</si>
  <si>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</si>
  <si>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</si>
  <si>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</si>
  <si>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</si>
  <si>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</si>
  <si>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</si>
  <si>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</si>
  <si>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</si>
  <si>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</si>
  <si>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</si>
  <si>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</si>
  <si>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</si>
  <si>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</si>
  <si>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</si>
  <si>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</si>
  <si>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</si>
  <si>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</si>
  <si>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</si>
  <si>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</si>
  <si>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</si>
  <si>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</si>
  <si>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</si>
  <si>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</si>
  <si>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</si>
  <si>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</si>
  <si>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</si>
  <si>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</si>
  <si>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</si>
  <si>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</si>
  <si>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</si>
  <si>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</si>
  <si>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</si>
  <si>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</si>
  <si>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</si>
  <si>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</si>
  <si>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</si>
  <si>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</si>
  <si>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</si>
  <si>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</si>
  <si>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</si>
  <si>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</si>
  <si>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</si>
  <si>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</si>
  <si>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</si>
  <si>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</si>
  <si>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</si>
  <si>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</si>
  <si>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</si>
  <si>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</si>
  <si>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</si>
  <si>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</si>
  <si>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</si>
  <si>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</si>
  <si>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</si>
  <si>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</si>
  <si>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</si>
  <si>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</si>
  <si>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</si>
  <si>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</si>
  <si>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</si>
  <si>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</si>
  <si>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</si>
  <si>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</si>
  <si>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</si>
  <si>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</si>
  <si>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</si>
  <si>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</si>
  <si>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</si>
  <si>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</si>
  <si>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</si>
  <si>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</si>
  <si>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</si>
  <si>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</si>
  <si>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</si>
  <si>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</si>
  <si>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</si>
  <si>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</si>
  <si>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</si>
  <si>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</si>
  <si>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</si>
  <si>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</si>
  <si>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</si>
  <si>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</si>
  <si>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</si>
  <si>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</si>
  <si>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</si>
  <si>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</si>
  <si>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</si>
  <si>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</si>
  <si>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</si>
  <si>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</si>
  <si>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</si>
  <si>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</si>
  <si>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</si>
  <si>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</si>
  <si>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</si>
  <si>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</si>
  <si>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</si>
  <si>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</si>
  <si>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</si>
  <si>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</si>
  <si>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</si>
  <si>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</si>
  <si>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</si>
  <si>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</si>
  <si>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</si>
  <si>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</si>
  <si>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</si>
  <si>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</si>
  <si>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</si>
  <si>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</si>
  <si>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</si>
  <si>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</si>
  <si>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</si>
  <si>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</si>
  <si>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</si>
  <si>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</si>
  <si>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</si>
  <si>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</si>
  <si>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</si>
  <si>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</si>
  <si>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</si>
  <si>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</si>
  <si>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</si>
  <si>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</si>
  <si>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</si>
  <si>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</si>
  <si>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</si>
  <si>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</si>
  <si>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</si>
  <si>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</si>
  <si>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</si>
  <si>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</si>
  <si>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</si>
  <si>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</si>
  <si>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</si>
  <si>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</si>
  <si>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</si>
  <si>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</si>
  <si>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</si>
  <si>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</si>
  <si>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</si>
  <si>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</si>
  <si>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</si>
  <si>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</si>
  <si>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</si>
  <si>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</si>
  <si>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</si>
  <si>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</si>
  <si>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</si>
  <si>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</si>
  <si>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</si>
  <si>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</si>
  <si>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</si>
  <si>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</si>
  <si>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</si>
  <si>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</si>
  <si>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</si>
  <si>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</si>
  <si>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</si>
  <si>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</si>
  <si>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</si>
  <si>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</si>
  <si>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</si>
  <si>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</si>
  <si>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</si>
  <si>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</si>
  <si>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</si>
  <si>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</si>
  <si>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</si>
  <si>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</si>
  <si>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</si>
  <si>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</si>
  <si>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</si>
  <si>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</si>
  <si>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</si>
  <si>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</si>
  <si>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</si>
  <si>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</si>
  <si>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</si>
  <si>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</si>
  <si>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</si>
  <si>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</si>
  <si>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</si>
  <si>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</si>
  <si>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</si>
  <si>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</si>
  <si>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</si>
  <si>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</si>
  <si>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</si>
  <si>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</si>
  <si>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</si>
  <si>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</si>
  <si>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</si>
  <si>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</si>
  <si>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</si>
  <si>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</si>
  <si>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</si>
  <si>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</si>
  <si>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</si>
  <si>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</si>
  <si>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</si>
  <si>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</si>
  <si>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</si>
  <si>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</si>
  <si>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</si>
  <si>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</si>
  <si>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</si>
  <si>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</si>
  <si>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</si>
  <si>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</si>
  <si>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</si>
  <si>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</si>
  <si>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</si>
  <si>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</si>
  <si>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</si>
  <si>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</si>
  <si>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</si>
  <si>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</si>
  <si>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</si>
  <si>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</si>
  <si>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</si>
  <si>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</si>
  <si>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</si>
  <si>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</si>
  <si>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</si>
  <si>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</si>
  <si>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</si>
  <si>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</si>
  <si>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</si>
  <si>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</si>
  <si>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</si>
  <si>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</si>
  <si>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</si>
  <si>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</si>
  <si>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</si>
  <si>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</si>
  <si>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</si>
  <si>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</si>
  <si>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</si>
  <si>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</si>
  <si>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</si>
  <si>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</si>
  <si>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</si>
  <si>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</si>
  <si>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</si>
  <si>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</si>
  <si>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</si>
  <si>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</si>
  <si>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</si>
  <si>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</si>
  <si>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</si>
  <si>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</si>
  <si>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</si>
  <si>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</si>
  <si>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</si>
  <si>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</si>
  <si>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</si>
  <si>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</si>
  <si>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</si>
  <si>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</si>
  <si>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</si>
  <si>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</si>
  <si>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</si>
  <si>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</si>
  <si>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</si>
  <si>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</si>
  <si>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</si>
  <si>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</si>
  <si>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</si>
  <si>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</si>
  <si>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</si>
  <si>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</si>
  <si>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</si>
  <si>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</si>
  <si>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</si>
  <si>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</si>
  <si>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</si>
  <si>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</si>
  <si>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</si>
  <si>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</si>
  <si>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</si>
  <si>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</si>
  <si>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</si>
  <si>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</si>
  <si>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</si>
  <si>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</si>
  <si>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</si>
  <si>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</si>
  <si>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</si>
  <si>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</si>
  <si>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</si>
  <si>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</si>
  <si>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</si>
  <si>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</si>
  <si>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</si>
  <si>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</si>
  <si>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</si>
  <si>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</si>
  <si>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</si>
  <si>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</si>
  <si>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</si>
  <si>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</si>
  <si>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</si>
  <si>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</si>
  <si>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</si>
  <si>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</si>
  <si>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</si>
  <si>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</si>
  <si>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</si>
  <si>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</si>
  <si>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</si>
  <si>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</si>
  <si>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</si>
  <si>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</si>
  <si>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</si>
  <si>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</si>
  <si>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</si>
  <si>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</si>
  <si>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</si>
  <si>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</si>
  <si>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</si>
  <si>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</si>
  <si>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</si>
  <si>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</si>
  <si>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</si>
  <si>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</si>
  <si>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</si>
  <si>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</si>
  <si>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</si>
  <si>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</si>
  <si>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</si>
  <si>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</si>
  <si>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</si>
  <si>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</si>
  <si>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</si>
  <si>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</si>
  <si>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</si>
  <si>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</si>
  <si>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</si>
  <si>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</si>
  <si>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</si>
  <si>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</si>
  <si>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</si>
  <si>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</si>
  <si>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</si>
  <si>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</si>
  <si>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</si>
  <si>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</si>
  <si>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</si>
  <si>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</si>
  <si>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</si>
  <si>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</si>
  <si>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</si>
  <si>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</si>
  <si>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</si>
  <si>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</si>
  <si>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</si>
  <si>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</si>
  <si>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</si>
  <si>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</si>
  <si>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</si>
  <si>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</si>
  <si>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</si>
  <si>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</si>
  <si>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</si>
  <si>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</si>
  <si>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</si>
  <si>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</si>
  <si>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</si>
  <si>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</si>
  <si>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</si>
  <si>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</si>
  <si>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</si>
  <si>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</si>
  <si>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</si>
  <si>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</si>
  <si>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</si>
  <si>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</si>
  <si>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</si>
  <si>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</si>
  <si>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</si>
  <si>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</si>
  <si>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</si>
  <si>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</si>
  <si>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</si>
  <si>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</si>
  <si>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</si>
  <si>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</si>
  <si>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</si>
  <si>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</si>
  <si>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</si>
  <si>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</si>
  <si>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</si>
  <si>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</si>
  <si>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</si>
  <si>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</si>
  <si>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</si>
  <si>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</si>
  <si>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</si>
  <si>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</si>
  <si>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</si>
  <si>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</si>
  <si>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</si>
  <si>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</si>
  <si>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</si>
  <si>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</si>
  <si>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</si>
  <si>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</si>
  <si>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</si>
  <si>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</si>
  <si>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</si>
  <si>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</si>
  <si>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</si>
  <si>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</si>
  <si>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</si>
  <si>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</si>
  <si>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</si>
  <si>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</si>
  <si>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</si>
  <si>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</si>
  <si>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</si>
  <si>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</si>
  <si>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</si>
  <si>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</si>
  <si>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</si>
  <si>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</si>
  <si>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</si>
  <si>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</si>
  <si>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</si>
  <si>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</si>
  <si>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</si>
  <si>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</si>
  <si>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</si>
  <si>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</si>
  <si>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</si>
  <si>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</si>
  <si>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</si>
  <si>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</si>
  <si>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</si>
  <si>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</si>
  <si>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</si>
  <si>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</si>
  <si>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</si>
  <si>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</si>
  <si>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</si>
  <si>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</si>
  <si>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</si>
  <si>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</si>
  <si>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</si>
  <si>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</si>
  <si>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</si>
  <si>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</si>
  <si>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</si>
  <si>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</si>
  <si>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</si>
  <si>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</si>
  <si>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</si>
  <si>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</si>
  <si>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</si>
  <si>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</si>
  <si>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</si>
  <si>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</si>
  <si>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</si>
  <si>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</si>
  <si>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</si>
  <si>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</si>
  <si>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</si>
  <si>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</si>
  <si>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</si>
  <si>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</si>
  <si>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</si>
  <si>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</si>
  <si>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</si>
  <si>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</si>
  <si>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</si>
  <si>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</si>
  <si>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</si>
  <si>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</si>
  <si>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</si>
  <si>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</si>
  <si>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</si>
  <si>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</si>
  <si>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</si>
  <si>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</si>
  <si>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</si>
  <si>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</si>
  <si>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</si>
  <si>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</si>
  <si>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</si>
  <si>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</si>
  <si>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</si>
  <si>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</si>
  <si>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</si>
  <si>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</si>
  <si>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</si>
  <si>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</si>
  <si>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</si>
  <si>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</si>
  <si>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</si>
  <si>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</si>
  <si>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</si>
  <si>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</si>
  <si>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</si>
  <si>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</si>
  <si>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</si>
  <si>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</si>
  <si>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</si>
  <si>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</si>
  <si>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</si>
  <si>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</si>
  <si>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</si>
  <si>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</si>
  <si>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</si>
  <si>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</si>
  <si>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</si>
  <si>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</si>
  <si>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</si>
  <si>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</si>
  <si>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</si>
  <si>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</si>
  <si>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</si>
  <si>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</si>
  <si>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</si>
  <si>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</si>
  <si>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</si>
  <si>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</si>
  <si>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</si>
  <si>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</si>
  <si>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</si>
  <si>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</si>
  <si>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</si>
  <si>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</si>
  <si>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</si>
  <si>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</si>
  <si>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</si>
  <si>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</si>
  <si>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</si>
  <si>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</si>
  <si>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</si>
  <si>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</si>
  <si>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</si>
  <si>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</si>
  <si>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</si>
  <si>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</si>
  <si>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</si>
  <si>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</si>
  <si>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</si>
  <si>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</si>
  <si>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</si>
  <si>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</si>
  <si>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</si>
  <si>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</si>
  <si>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</si>
  <si>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</si>
  <si>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</si>
  <si>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</si>
  <si>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</si>
  <si>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</si>
  <si>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</si>
  <si>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</si>
  <si>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</si>
  <si>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</si>
  <si>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</si>
  <si>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</si>
  <si>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</si>
  <si>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</si>
  <si>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</si>
  <si>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</si>
  <si>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</si>
  <si>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</si>
  <si>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</si>
  <si>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</si>
  <si>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</si>
  <si>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</si>
  <si>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</si>
  <si>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</si>
  <si>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</si>
  <si>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</si>
  <si>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</si>
  <si>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</si>
  <si>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</si>
  <si>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</si>
  <si>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</si>
  <si>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</si>
  <si>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</si>
  <si>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</si>
  <si>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</si>
  <si>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</si>
  <si>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</si>
  <si>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</si>
  <si>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</si>
  <si>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</si>
  <si>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</si>
  <si>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</si>
  <si>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</si>
  <si>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</si>
  <si>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</si>
  <si>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</si>
  <si>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</si>
  <si>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</si>
  <si>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</si>
  <si>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</si>
  <si>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</si>
  <si>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</si>
  <si>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</si>
  <si>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</si>
  <si>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</si>
  <si>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</si>
  <si>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</si>
  <si>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</si>
  <si>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</si>
  <si>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</si>
  <si>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</si>
  <si>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</si>
  <si>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</si>
  <si>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</si>
  <si>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</si>
  <si>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</si>
  <si>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</si>
  <si>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</si>
  <si>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</si>
  <si>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</si>
  <si>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</si>
  <si>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</si>
  <si>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</si>
  <si>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</si>
  <si>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</si>
  <si>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</si>
  <si>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</si>
  <si>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</si>
  <si>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</si>
  <si>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</si>
  <si>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</si>
  <si>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</si>
  <si>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</si>
  <si>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</si>
  <si>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</si>
  <si>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</si>
  <si>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</si>
  <si>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</si>
  <si>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</si>
  <si>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</si>
  <si>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</si>
  <si>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</si>
  <si>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</si>
  <si>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</si>
  <si>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</si>
  <si>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</si>
  <si>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</si>
  <si>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</si>
  <si>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</si>
  <si>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</si>
  <si>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</si>
  <si>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</si>
  <si>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</si>
  <si>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</si>
  <si>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</si>
  <si>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</si>
  <si>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</si>
  <si>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</si>
  <si>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</si>
  <si>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</si>
  <si>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</si>
  <si>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</si>
  <si>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</si>
  <si>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</si>
  <si>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</si>
  <si>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</si>
  <si>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</si>
  <si>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</si>
  <si>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</si>
  <si>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</si>
  <si>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</si>
  <si>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</si>
  <si>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</si>
  <si>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</si>
  <si>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</si>
  <si>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</si>
  <si>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</si>
  <si>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</si>
  <si>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</si>
  <si>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</si>
  <si>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</si>
  <si>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</si>
  <si>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</si>
  <si>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</si>
  <si>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</si>
  <si>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</si>
  <si>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</si>
  <si>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</si>
  <si>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</si>
  <si>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</si>
  <si>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</si>
  <si>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</si>
  <si>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</si>
  <si>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</si>
  <si>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</si>
  <si>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</si>
  <si>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</si>
  <si>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</si>
  <si>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</si>
  <si>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</si>
  <si>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</si>
  <si>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</si>
  <si>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</si>
  <si>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</si>
  <si>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</si>
  <si>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</si>
  <si>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</si>
  <si>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</si>
  <si>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</si>
  <si>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</si>
  <si>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</si>
  <si>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</si>
  <si>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</si>
  <si>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</si>
  <si>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</si>
  <si>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</si>
  <si>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</si>
  <si>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</si>
  <si>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</si>
  <si>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</si>
  <si>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</si>
  <si>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</si>
  <si>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</si>
  <si>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</si>
  <si>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</si>
  <si>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</si>
  <si>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</si>
  <si>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</si>
  <si>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</si>
  <si>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</si>
  <si>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</si>
  <si>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</si>
  <si>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</si>
  <si>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</si>
  <si>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</si>
  <si>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</si>
  <si>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</si>
  <si>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</si>
  <si>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</si>
  <si>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</si>
  <si>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</si>
  <si>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</si>
  <si>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</si>
  <si>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</si>
  <si>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</si>
  <si>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</si>
  <si>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</si>
  <si>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</si>
  <si>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</si>
  <si>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</si>
  <si>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</si>
  <si>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</si>
  <si>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</si>
  <si>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</si>
  <si>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</si>
  <si>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</si>
  <si>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</si>
  <si>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</si>
  <si>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</si>
  <si>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</si>
  <si>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</si>
  <si>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</si>
  <si>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</si>
  <si>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</si>
  <si>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</si>
  <si>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</si>
  <si>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</si>
  <si>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</si>
  <si>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</si>
  <si>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</si>
  <si>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</si>
  <si>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</si>
  <si>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</si>
  <si>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</si>
  <si>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</si>
  <si>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</si>
  <si>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</si>
  <si>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</si>
  <si>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</si>
  <si>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</si>
  <si>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</si>
  <si>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</si>
  <si>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</si>
  <si>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</si>
  <si>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</si>
  <si>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</si>
  <si>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</si>
  <si>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</si>
  <si>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</si>
  <si>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</si>
  <si>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</si>
  <si>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</si>
  <si>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</si>
  <si>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</si>
  <si>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</si>
  <si>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</si>
  <si>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</si>
  <si>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</si>
  <si>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</si>
  <si>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</si>
  <si>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</si>
  <si>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</si>
  <si>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</si>
  <si>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</si>
  <si>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</si>
  <si>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</si>
  <si>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</si>
  <si>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</si>
  <si>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</si>
  <si>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</si>
  <si>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</si>
  <si>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</si>
  <si>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</si>
  <si>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</si>
  <si>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</si>
  <si>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</si>
  <si>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</si>
  <si>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</si>
  <si>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</si>
  <si>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</si>
  <si>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</si>
  <si>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</si>
  <si>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</si>
  <si>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</si>
  <si>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</si>
  <si>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</si>
  <si>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</si>
  <si>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</si>
  <si>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</si>
  <si>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</si>
  <si>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</si>
  <si>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</si>
  <si>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</si>
  <si>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</si>
  <si>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</si>
  <si>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</si>
  <si>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</si>
  <si>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</si>
  <si>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</si>
  <si>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</si>
  <si>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</si>
  <si>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</si>
  <si>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</si>
  <si>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</si>
  <si>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</si>
  <si>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</si>
  <si>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</si>
  <si>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</si>
  <si>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</si>
  <si>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</si>
  <si>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</si>
  <si>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</si>
  <si>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</si>
  <si>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</si>
  <si>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</si>
  <si>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</si>
  <si>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</si>
  <si>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</si>
  <si>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</si>
  <si>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</si>
  <si>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</si>
  <si>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</si>
  <si>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</si>
  <si>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</si>
  <si>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</si>
  <si>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</si>
  <si>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</si>
  <si>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</si>
  <si>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</si>
  <si>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</si>
  <si>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</si>
  <si>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</si>
  <si>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</si>
  <si>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</si>
  <si>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</si>
  <si>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</si>
  <si>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</si>
  <si>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</si>
  <si>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</si>
  <si>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</si>
  <si>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</si>
  <si>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</si>
  <si>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</si>
  <si>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</si>
  <si>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</si>
  <si>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</si>
  <si>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</si>
  <si>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</si>
  <si>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</si>
  <si>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</si>
  <si>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</si>
  <si>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</si>
  <si>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</si>
  <si>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</si>
  <si>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</si>
  <si>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</si>
  <si>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</si>
  <si>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</si>
  <si>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</si>
  <si>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</si>
  <si>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</si>
  <si>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</si>
  <si>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</si>
  <si>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</si>
  <si>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</si>
  <si>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</si>
  <si>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</si>
  <si>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</si>
  <si>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</si>
  <si>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</si>
  <si>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</si>
  <si>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</si>
  <si>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</si>
  <si>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</si>
  <si>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</si>
  <si>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</si>
  <si>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</si>
  <si>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</si>
  <si>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</si>
  <si>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</si>
  <si>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</si>
  <si>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</si>
  <si>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</si>
  <si>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</si>
  <si>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</si>
  <si>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</si>
  <si>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</si>
  <si>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</si>
  <si>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</si>
  <si>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</si>
  <si>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</si>
  <si>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</si>
  <si>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</si>
  <si>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</si>
  <si>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</si>
  <si>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</si>
  <si>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</si>
  <si>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</si>
  <si>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</si>
  <si>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</si>
  <si>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</si>
  <si>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</si>
  <si>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</si>
  <si>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</si>
  <si>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</si>
  <si>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</si>
  <si>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</si>
  <si>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</si>
  <si>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</si>
  <si>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</si>
  <si>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</si>
  <si>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</si>
  <si>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</si>
  <si>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</si>
  <si>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</si>
  <si>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</si>
  <si>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</si>
  <si>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</si>
  <si>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</si>
  <si>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</si>
  <si>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</si>
  <si>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</si>
  <si>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</si>
  <si>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</si>
  <si>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</si>
  <si>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</si>
  <si>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</si>
  <si>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</si>
  <si>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</si>
  <si>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</si>
  <si>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</si>
  <si>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</si>
  <si>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</si>
  <si>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</si>
  <si>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</si>
  <si>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</si>
  <si>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</si>
  <si>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</si>
  <si>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</si>
  <si>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</si>
  <si>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</si>
  <si>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</si>
  <si>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</si>
  <si>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</si>
  <si>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</si>
  <si>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</si>
  <si>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</si>
  <si>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</si>
  <si>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</si>
  <si>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</si>
  <si>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</si>
  <si>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</si>
  <si>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</si>
  <si>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</si>
  <si>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</si>
  <si>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</si>
  <si>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</si>
  <si>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</si>
  <si>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</si>
  <si>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</si>
  <si>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</si>
  <si>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</si>
  <si>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</si>
  <si>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</si>
  <si>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</si>
  <si>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</si>
  <si>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</si>
  <si>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</si>
  <si>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</si>
  <si>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</si>
  <si>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</si>
  <si>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</si>
  <si>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</si>
  <si>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</si>
  <si>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</si>
  <si>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</si>
  <si>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</si>
  <si>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</si>
  <si>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</si>
  <si>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</si>
  <si>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</si>
  <si>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</si>
  <si>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</si>
  <si>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</si>
  <si>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</si>
  <si>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</si>
  <si>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</si>
  <si>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</si>
  <si>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</si>
  <si>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</si>
  <si>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</si>
  <si>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</si>
  <si>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</si>
  <si>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</si>
  <si>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</si>
  <si>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</si>
  <si>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</si>
  <si>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</si>
  <si>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</si>
  <si>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</si>
  <si>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</si>
  <si>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</si>
  <si>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</si>
  <si>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</si>
  <si>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</si>
  <si>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</si>
  <si>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</si>
  <si>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</si>
  <si>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</si>
  <si>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</si>
  <si>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</si>
  <si>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</si>
  <si>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</si>
  <si>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</si>
  <si>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</si>
  <si>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</si>
  <si>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</si>
  <si>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</si>
  <si>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</si>
  <si>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</si>
  <si>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</si>
  <si>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</si>
  <si>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</si>
  <si>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</si>
  <si>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</si>
  <si>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</si>
  <si>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</si>
  <si>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</si>
  <si>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</si>
  <si>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</si>
  <si>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</si>
  <si>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</si>
  <si>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</si>
  <si>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</si>
  <si>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</si>
  <si>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</si>
  <si>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</si>
  <si>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</si>
  <si>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</si>
  <si>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</si>
  <si>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</si>
  <si>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</si>
  <si>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</si>
  <si>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</si>
  <si>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</si>
  <si>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</si>
  <si>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</si>
  <si>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</si>
  <si>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</si>
  <si>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</si>
  <si>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</si>
  <si>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</si>
  <si>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</si>
  <si>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</si>
  <si>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</si>
  <si>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</si>
  <si>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</si>
  <si>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</si>
  <si>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</si>
  <si>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</si>
  <si>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</si>
  <si>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</si>
  <si>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</si>
  <si>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</si>
  <si>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</si>
  <si>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</si>
  <si>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</si>
  <si>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</si>
  <si>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</si>
  <si>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</si>
  <si>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</si>
  <si>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</si>
  <si>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</si>
  <si>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</si>
  <si>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</si>
  <si>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</si>
  <si>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</si>
  <si>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</si>
  <si>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</si>
  <si>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</si>
  <si>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</si>
  <si>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</si>
  <si>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</si>
  <si>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</si>
  <si>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</si>
  <si>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</si>
  <si>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</si>
  <si>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</si>
  <si>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</si>
  <si>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</si>
  <si>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</si>
  <si>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</si>
  <si>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</si>
  <si>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</si>
  <si>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</si>
  <si>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</si>
  <si>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</si>
  <si>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</si>
  <si>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</si>
  <si>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</si>
  <si>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</si>
  <si>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</si>
  <si>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</si>
  <si>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</si>
  <si>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</si>
  <si>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</si>
  <si>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</si>
  <si>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</si>
  <si>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</si>
  <si>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</si>
  <si>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</si>
  <si>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</si>
  <si>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</si>
  <si>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</si>
  <si>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</si>
  <si>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</si>
  <si>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</si>
  <si>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</si>
  <si>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</si>
  <si>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</si>
  <si>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</si>
  <si>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</si>
  <si>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</si>
  <si>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</si>
  <si>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</si>
  <si>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</si>
  <si>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</si>
  <si>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</si>
  <si>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</si>
  <si>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</si>
  <si>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</si>
  <si>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</si>
  <si>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</si>
  <si>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</si>
  <si>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</si>
  <si>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</si>
  <si>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</si>
  <si>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</si>
  <si>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</si>
  <si>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</si>
  <si>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</si>
  <si>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</si>
  <si>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</si>
  <si>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</si>
  <si>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</si>
  <si>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</si>
  <si>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</si>
  <si>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</si>
  <si>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</si>
  <si>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</si>
  <si>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</si>
  <si>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</si>
  <si>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</si>
  <si>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</si>
  <si>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</si>
  <si>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</si>
  <si>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</si>
  <si>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</si>
  <si>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</si>
  <si>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</si>
  <si>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</si>
  <si>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</si>
  <si>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</si>
  <si>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</si>
  <si>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</si>
  <si>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</si>
  <si>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</si>
  <si>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</si>
  <si>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</si>
  <si>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</si>
  <si>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</si>
  <si>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</si>
  <si>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</si>
  <si>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</si>
  <si>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</si>
  <si>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</si>
  <si>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</si>
  <si>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</si>
  <si>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</si>
  <si>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</si>
  <si>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</si>
  <si>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</si>
  <si>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</si>
  <si>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</si>
  <si>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</si>
  <si>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</si>
  <si>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</si>
  <si>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</si>
  <si>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</si>
  <si>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</si>
  <si>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</si>
  <si>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</si>
  <si>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</si>
  <si>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</si>
  <si>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</si>
  <si>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</si>
  <si>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</si>
  <si>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</si>
  <si>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</si>
  <si>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</si>
  <si>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</si>
  <si>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</si>
  <si>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</si>
  <si>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</si>
  <si>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</si>
  <si>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</si>
  <si>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</si>
  <si>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</si>
  <si>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</si>
  <si>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</si>
  <si>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</si>
  <si>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</si>
  <si>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</si>
  <si>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</si>
  <si>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</si>
  <si>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</si>
  <si>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</si>
  <si>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</si>
  <si>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</si>
  <si>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</si>
  <si>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</si>
  <si>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</si>
  <si>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</si>
  <si>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</si>
  <si>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</si>
  <si>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</si>
  <si>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</si>
  <si>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</si>
  <si>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</si>
  <si>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</si>
  <si>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</si>
  <si>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</si>
  <si>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</si>
  <si>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</si>
  <si>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</si>
  <si>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</si>
  <si>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</si>
  <si>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</si>
  <si>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</si>
  <si>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</si>
  <si>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</si>
  <si>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</si>
  <si>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</si>
  <si>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</si>
  <si>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</si>
  <si>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</si>
  <si>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</si>
  <si>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</si>
  <si>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</si>
  <si>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</si>
  <si>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</si>
  <si>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</si>
  <si>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</si>
  <si>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</si>
  <si>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</si>
  <si>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</si>
  <si>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</si>
  <si>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</si>
  <si>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</si>
  <si>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</si>
  <si>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</si>
  <si>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</si>
  <si>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</si>
  <si>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</si>
  <si>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</si>
  <si>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</si>
  <si>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</si>
  <si>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</si>
  <si>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</si>
  <si>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</si>
  <si>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</si>
  <si>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</si>
  <si>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</si>
  <si>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</si>
  <si>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</si>
  <si>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</si>
  <si>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</si>
  <si>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</si>
  <si>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</si>
  <si>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</si>
  <si>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</si>
  <si>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</si>
  <si>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</si>
  <si>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</si>
  <si>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</si>
  <si>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</si>
  <si>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</si>
  <si>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</si>
  <si>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</si>
  <si>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</si>
  <si>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</si>
  <si>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</si>
  <si>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</si>
  <si>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</si>
  <si>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</si>
  <si>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</si>
  <si>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</si>
  <si>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</si>
  <si>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</si>
  <si>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</si>
  <si>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</si>
  <si>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</si>
  <si>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</si>
  <si>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</si>
  <si>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</si>
  <si>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</si>
  <si>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</si>
  <si>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</si>
  <si>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</si>
  <si>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</si>
  <si>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</si>
  <si>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</si>
  <si>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</si>
  <si>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</si>
  <si>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</si>
  <si>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</si>
  <si>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</si>
  <si>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</si>
  <si>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</si>
  <si>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</si>
  <si>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</si>
  <si>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</si>
  <si>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</si>
  <si>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</si>
  <si>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</si>
  <si>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</si>
  <si>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</si>
  <si>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</si>
  <si>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</si>
  <si>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</si>
  <si>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</si>
  <si>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</si>
  <si>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</si>
  <si>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</si>
  <si>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</si>
  <si>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</si>
  <si>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</si>
  <si>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</si>
  <si>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</si>
  <si>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</si>
  <si>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</si>
  <si>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</si>
  <si>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</si>
  <si>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</si>
  <si>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</si>
  <si>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</si>
  <si>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</si>
  <si>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</si>
  <si>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</si>
  <si>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</si>
  <si>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</si>
  <si>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</si>
  <si>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</si>
  <si>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</si>
  <si>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</si>
  <si>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</si>
  <si>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</si>
  <si>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</si>
  <si>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</si>
  <si>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</si>
  <si>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</si>
  <si>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</si>
  <si>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</si>
  <si>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</si>
  <si>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</si>
  <si>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</si>
  <si>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</si>
  <si>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</si>
  <si>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</si>
  <si>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</si>
  <si>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</si>
  <si>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</si>
  <si>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</si>
  <si>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</si>
  <si>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</si>
  <si>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</si>
  <si>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</si>
  <si>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</si>
  <si>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</si>
  <si>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</si>
  <si>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</si>
  <si>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</si>
  <si>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</si>
  <si>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</si>
  <si>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</si>
  <si>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</si>
  <si>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</si>
  <si>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</si>
  <si>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</si>
  <si>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</si>
  <si>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</si>
  <si>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</si>
  <si>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</si>
  <si>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</si>
  <si>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</si>
  <si>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</si>
  <si>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</si>
  <si>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</si>
  <si>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</si>
  <si>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</si>
  <si>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</si>
  <si>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</si>
  <si>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</si>
  <si>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</si>
  <si>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</si>
  <si>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</si>
  <si>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</si>
  <si>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</si>
  <si>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</si>
  <si>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</si>
  <si>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</si>
  <si>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</si>
  <si>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</si>
  <si>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</si>
  <si>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</si>
  <si>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</si>
  <si>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</si>
  <si>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</si>
  <si>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</si>
  <si>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</si>
  <si>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</si>
  <si>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</si>
  <si>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</si>
  <si>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</si>
  <si>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</si>
  <si>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</si>
  <si>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</si>
  <si>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</si>
  <si>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</si>
  <si>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</si>
  <si>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</si>
  <si>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</si>
  <si>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</si>
  <si>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</si>
  <si>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</si>
  <si>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</si>
  <si>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</si>
  <si>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</si>
  <si>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</si>
  <si>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</si>
  <si>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</si>
  <si>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</si>
  <si>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</si>
  <si>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</si>
  <si>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</si>
  <si>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</si>
  <si>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</si>
  <si>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</si>
  <si>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</si>
  <si>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</si>
  <si>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</si>
  <si>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</si>
  <si>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</si>
  <si>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</si>
  <si>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</si>
  <si>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</si>
  <si>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</si>
  <si>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</si>
  <si>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</si>
  <si>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</si>
  <si>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</si>
  <si>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</si>
  <si>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</si>
  <si>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</si>
  <si>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</si>
  <si>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</si>
  <si>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</si>
  <si>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</si>
  <si>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</si>
  <si>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</si>
  <si>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</si>
  <si>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</si>
  <si>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</si>
  <si>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</si>
  <si>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</si>
  <si>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</si>
  <si>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</si>
  <si>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</si>
  <si>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</si>
  <si>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</si>
  <si>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</si>
  <si>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</si>
  <si>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</si>
  <si>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</si>
  <si>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</si>
  <si>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</si>
  <si>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</si>
  <si>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</si>
  <si>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</si>
  <si>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</si>
  <si>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</si>
  <si>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</si>
  <si>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</si>
  <si>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</si>
  <si>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</si>
  <si>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</si>
  <si>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</si>
  <si>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</si>
  <si>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</si>
  <si>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</si>
  <si>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</si>
  <si>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</si>
  <si>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</si>
  <si>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</si>
  <si>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</si>
  <si>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</si>
  <si>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</si>
  <si>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</si>
  <si>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</si>
  <si>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</si>
  <si>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</si>
  <si>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</si>
  <si>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</si>
  <si>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</si>
  <si>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</si>
  <si>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</si>
  <si>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</si>
  <si>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</si>
  <si>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</si>
  <si>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</si>
  <si>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</si>
  <si>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</si>
  <si>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</si>
  <si>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</si>
  <si>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</si>
  <si>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</si>
  <si>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</si>
  <si>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</si>
  <si>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</si>
  <si>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</si>
  <si>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</si>
  <si>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</si>
  <si>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</si>
  <si>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</si>
  <si>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</si>
  <si>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</si>
  <si>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</si>
  <si>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</si>
  <si>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</si>
  <si>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</si>
  <si>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</si>
  <si>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</si>
  <si>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</si>
  <si>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</si>
  <si>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</si>
  <si>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</si>
  <si>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</si>
  <si>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</si>
  <si>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</si>
  <si>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</si>
  <si>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</si>
  <si>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</si>
  <si>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</si>
  <si>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</si>
  <si>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</si>
  <si>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</si>
  <si>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</si>
  <si>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</si>
  <si>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</si>
  <si>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</si>
  <si>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</si>
  <si>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</si>
  <si>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</si>
  <si>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</si>
  <si>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</si>
  <si>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</si>
  <si>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</si>
  <si>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</si>
  <si>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</si>
  <si>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</si>
  <si>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</si>
  <si>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</si>
  <si>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</si>
  <si>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</si>
  <si>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</si>
  <si>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</si>
  <si>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</si>
  <si>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</si>
  <si>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</si>
  <si>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</si>
  <si>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</si>
  <si>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</si>
  <si>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</si>
  <si>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</si>
  <si>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</si>
  <si>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</si>
  <si>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</si>
  <si>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</si>
  <si>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</si>
  <si>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</si>
  <si>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</si>
  <si>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</si>
  <si>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</si>
  <si>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</si>
  <si>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</si>
  <si>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</si>
  <si>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</si>
  <si>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</si>
  <si>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</si>
  <si>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</si>
  <si>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</si>
  <si>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</si>
  <si>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</si>
  <si>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</si>
  <si>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</si>
  <si>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</si>
  <si>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</si>
  <si>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</si>
  <si>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</si>
  <si>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</si>
  <si>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</si>
  <si>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</si>
  <si>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</si>
  <si>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</si>
  <si>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</si>
  <si>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</si>
  <si>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</si>
  <si>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</si>
  <si>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</si>
  <si>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</si>
  <si>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</si>
  <si>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</si>
  <si>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</si>
  <si>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</si>
  <si>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</si>
  <si>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</si>
  <si>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</si>
  <si>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</si>
  <si>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</si>
  <si>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</si>
  <si>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</si>
  <si>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</si>
  <si>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</si>
  <si>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</si>
  <si>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</si>
  <si>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</si>
  <si>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</si>
  <si>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</si>
  <si>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</si>
  <si>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</si>
  <si>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</si>
  <si>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</si>
  <si>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</si>
  <si>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</si>
  <si>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</si>
  <si>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</si>
  <si>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</si>
  <si>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</si>
  <si>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</si>
  <si>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</si>
  <si>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</si>
  <si>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</si>
  <si>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</si>
  <si>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</si>
  <si>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</si>
  <si>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</si>
  <si>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</si>
  <si>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</si>
  <si>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</si>
  <si>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</si>
  <si>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</si>
  <si>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</si>
  <si>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</si>
  <si>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</si>
  <si>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</si>
  <si>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</si>
  <si>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</si>
  <si>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</si>
  <si>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</si>
  <si>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</si>
  <si>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</si>
  <si>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</si>
  <si>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</si>
  <si>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</si>
  <si>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</si>
  <si>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</si>
  <si>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</si>
  <si>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</si>
  <si>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</si>
  <si>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</si>
  <si>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</si>
  <si>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</si>
  <si>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</si>
  <si>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</si>
  <si>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</si>
  <si>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</si>
  <si>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</si>
  <si>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</si>
  <si>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</si>
  <si>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</si>
  <si>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</si>
  <si>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</si>
  <si>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</si>
  <si>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</si>
  <si>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</si>
  <si>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</si>
  <si>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</si>
  <si>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</si>
  <si>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</si>
  <si>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</si>
  <si>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</si>
  <si>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</si>
  <si>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</si>
  <si>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</si>
  <si>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</si>
  <si>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</si>
  <si>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</si>
  <si>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</si>
  <si>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</si>
  <si>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</si>
  <si>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</si>
  <si>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</si>
  <si>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</si>
  <si>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</si>
  <si>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</si>
  <si>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</si>
  <si>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</si>
  <si>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</si>
  <si>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</si>
  <si>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</si>
  <si>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</si>
  <si>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</si>
  <si>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</si>
  <si>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</si>
  <si>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</si>
  <si>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</si>
  <si>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</si>
  <si>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</si>
  <si>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</si>
  <si>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</si>
  <si>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</si>
  <si>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</si>
  <si>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</si>
  <si>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</si>
  <si>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</si>
  <si>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</si>
  <si>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</si>
  <si>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</si>
  <si>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</si>
  <si>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</si>
  <si>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</si>
  <si>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</si>
  <si>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</si>
  <si>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</si>
  <si>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</si>
  <si>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</si>
  <si>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</si>
  <si>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</si>
  <si>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</si>
  <si>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</si>
  <si>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</si>
  <si>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</si>
  <si>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</si>
  <si>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</si>
  <si>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</si>
  <si>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</si>
  <si>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</si>
  <si>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</si>
  <si>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</si>
  <si>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</si>
  <si>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</si>
  <si>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</si>
  <si>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</si>
  <si>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</si>
  <si>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</si>
  <si>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</si>
  <si>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</si>
  <si>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</si>
  <si>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</si>
  <si>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</si>
  <si>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</si>
  <si>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</si>
  <si>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</si>
  <si>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</si>
  <si>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</si>
  <si>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</si>
  <si>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</si>
  <si>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</si>
  <si>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</si>
  <si>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</si>
  <si>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</si>
  <si>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</si>
  <si>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</si>
  <si>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</si>
  <si>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</si>
  <si>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</si>
  <si>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</si>
  <si>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</si>
  <si>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</si>
  <si>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</si>
  <si>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</si>
  <si>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</si>
  <si>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</si>
  <si>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</si>
  <si>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</si>
  <si>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</si>
  <si>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</si>
  <si>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</si>
  <si>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</si>
  <si>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</si>
  <si>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</si>
  <si>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</si>
  <si>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</si>
  <si>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</si>
  <si>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</si>
  <si>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</si>
  <si>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</si>
  <si>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</si>
  <si>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</si>
  <si>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</si>
  <si>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</si>
  <si>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</si>
  <si>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</si>
  <si>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</si>
  <si>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</si>
  <si>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</si>
  <si>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</si>
  <si>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</si>
  <si>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</si>
  <si>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</si>
  <si>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</si>
  <si>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</si>
  <si>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</si>
  <si>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</si>
  <si>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</si>
  <si>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</si>
  <si>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</si>
  <si>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</si>
  <si>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</si>
  <si>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</si>
  <si>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</si>
  <si>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</si>
  <si>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</si>
  <si>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</si>
  <si>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</si>
  <si>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</si>
  <si>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</si>
  <si>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</si>
  <si>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</si>
  <si>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</si>
  <si>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</si>
  <si>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</si>
  <si>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</si>
  <si>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</si>
  <si>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</si>
  <si>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</si>
  <si>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</si>
  <si>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</si>
  <si>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</si>
  <si>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</si>
  <si>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</si>
  <si>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</si>
  <si>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</si>
  <si>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</si>
  <si>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</si>
  <si>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</si>
  <si>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</si>
  <si>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</si>
  <si>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</si>
  <si>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</si>
  <si>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</si>
  <si>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</si>
  <si>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</si>
  <si>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</si>
  <si>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</si>
  <si>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</si>
  <si>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</si>
  <si>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</si>
  <si>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</si>
  <si>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</si>
  <si>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</si>
  <si>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</si>
  <si>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</si>
  <si>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</si>
  <si>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</si>
  <si>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</si>
  <si>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</si>
  <si>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</si>
  <si>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</si>
  <si>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</si>
  <si>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</si>
  <si>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</si>
  <si>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</si>
  <si>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</si>
  <si>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</si>
  <si>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</si>
  <si>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</si>
  <si>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</si>
  <si>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</si>
  <si>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</si>
  <si>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</si>
  <si>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</si>
  <si>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</si>
  <si>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</si>
  <si>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</si>
  <si>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</si>
  <si>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</si>
  <si>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</si>
  <si>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</si>
  <si>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</si>
  <si>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</si>
  <si>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</si>
  <si>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</si>
  <si>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</si>
  <si>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</si>
  <si>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</si>
  <si>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</si>
  <si>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</si>
  <si>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</si>
  <si>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</si>
  <si>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</si>
  <si>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</si>
  <si>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</si>
  <si>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</si>
  <si>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</si>
  <si>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</si>
  <si>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</si>
  <si>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</si>
  <si>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</si>
  <si>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</si>
  <si>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</si>
  <si>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</si>
  <si>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</si>
  <si>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</si>
  <si>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</si>
  <si>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</si>
  <si>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</si>
  <si>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</si>
  <si>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</si>
  <si>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</si>
  <si>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</si>
  <si>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</si>
  <si>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</si>
  <si>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</si>
  <si>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</si>
  <si>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</si>
  <si>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</si>
  <si>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</si>
  <si>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</si>
  <si>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</si>
  <si>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</si>
  <si>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</si>
  <si>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</si>
  <si>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</si>
  <si>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</si>
  <si>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</si>
  <si>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</si>
  <si>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</si>
  <si>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</si>
  <si>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</si>
  <si>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</si>
  <si>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</si>
  <si>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</si>
  <si>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</si>
  <si>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</si>
  <si>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</si>
  <si>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</si>
  <si>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</si>
  <si>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</si>
  <si>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</si>
  <si>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</si>
  <si>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</si>
  <si>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</si>
  <si>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</si>
  <si>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</si>
  <si>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</si>
  <si>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</si>
  <si>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</si>
  <si>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</si>
  <si>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</si>
  <si>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</si>
  <si>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</si>
  <si>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</si>
  <si>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</si>
  <si>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</si>
  <si>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</si>
  <si>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</si>
  <si>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</si>
  <si>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</si>
  <si>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</si>
  <si>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</si>
  <si>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</si>
  <si>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</si>
  <si>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</si>
  <si>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</si>
  <si>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</si>
  <si>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</si>
  <si>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</si>
  <si>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</si>
  <si>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</si>
  <si>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</si>
  <si>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</si>
  <si>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</si>
  <si>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</si>
  <si>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</si>
  <si>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</si>
  <si>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</si>
  <si>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</si>
  <si>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</si>
  <si>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</si>
  <si>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</si>
  <si>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</si>
  <si>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</si>
  <si>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</si>
  <si>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</si>
  <si>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</si>
  <si>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</si>
  <si>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</si>
  <si>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</si>
  <si>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</si>
  <si>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</si>
  <si>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</si>
  <si>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</si>
  <si>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</si>
  <si>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</si>
  <si>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</si>
  <si>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</si>
  <si>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</si>
  <si>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</si>
  <si>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</si>
  <si>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</si>
  <si>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</si>
  <si>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</si>
  <si>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</si>
  <si>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</si>
  <si>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</si>
  <si>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</si>
  <si>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</si>
  <si>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</si>
  <si>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</si>
  <si>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</si>
  <si>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</si>
  <si>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</si>
  <si>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</si>
  <si>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</si>
  <si>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</si>
  <si>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</si>
  <si>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</si>
  <si>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</si>
  <si>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</si>
  <si>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</si>
  <si>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</si>
  <si>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</si>
  <si>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</si>
  <si>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</si>
  <si>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</si>
  <si>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</si>
  <si>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</si>
  <si>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</si>
  <si>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</si>
  <si>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</si>
  <si>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</si>
  <si>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</si>
  <si>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</si>
  <si>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</si>
  <si>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</si>
  <si>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</si>
  <si>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</si>
  <si>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</si>
  <si>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</si>
  <si>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</si>
  <si>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</si>
  <si>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</si>
  <si>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</si>
  <si>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</si>
  <si>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</si>
  <si>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</si>
  <si>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</si>
  <si>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</si>
  <si>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</si>
  <si>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</si>
  <si>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</si>
  <si>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</si>
  <si>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</si>
  <si>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</si>
  <si>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</si>
  <si>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</si>
  <si>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</si>
  <si>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</si>
  <si>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</si>
  <si>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</si>
  <si>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</si>
  <si>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</si>
  <si>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</si>
  <si>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</si>
  <si>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</si>
  <si>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</si>
  <si>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</si>
  <si>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</si>
  <si>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</si>
  <si>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</si>
  <si>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</si>
  <si>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</si>
  <si>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</si>
  <si>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</si>
  <si>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</si>
  <si>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</si>
  <si>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</si>
  <si>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</si>
  <si>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</si>
  <si>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</si>
  <si>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</si>
  <si>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</si>
  <si>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</si>
  <si>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</si>
  <si>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</si>
  <si>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</si>
  <si>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</si>
  <si>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</si>
  <si>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</si>
  <si>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</si>
  <si>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</si>
  <si>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</si>
  <si>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</si>
  <si>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</si>
  <si>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</si>
  <si>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</si>
  <si>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</si>
  <si>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</si>
  <si>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</si>
  <si>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</si>
  <si>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</si>
  <si>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</si>
  <si>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</si>
  <si>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</si>
  <si>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</si>
  <si>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</si>
  <si>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</si>
  <si>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</si>
  <si>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</si>
  <si>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</si>
  <si>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</si>
  <si>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</si>
  <si>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</si>
  <si>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</si>
  <si>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</si>
  <si>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</si>
  <si>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</si>
  <si>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</si>
  <si>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</si>
  <si>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</si>
  <si>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</si>
  <si>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</si>
  <si>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</si>
  <si>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</si>
  <si>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</si>
  <si>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</si>
  <si>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</si>
  <si>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</si>
  <si>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</si>
  <si>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</si>
  <si>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</si>
  <si>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</si>
  <si>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</si>
  <si>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</si>
  <si>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</si>
  <si>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</si>
  <si>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</si>
  <si>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</si>
  <si>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</si>
  <si>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</si>
  <si>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</si>
  <si>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</si>
  <si>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</si>
  <si>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</si>
  <si>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</si>
  <si>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</si>
  <si>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</si>
  <si>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</si>
  <si>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</si>
  <si>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</si>
  <si>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</si>
  <si>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</si>
  <si>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</si>
  <si>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</si>
  <si>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</si>
  <si>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</si>
  <si>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</si>
  <si>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</si>
  <si>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</si>
  <si>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</si>
  <si>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</si>
  <si>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</si>
  <si>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</si>
  <si>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</si>
  <si>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</si>
  <si>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</si>
  <si>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</si>
  <si>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</si>
  <si>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</si>
  <si>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</si>
  <si>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</si>
  <si>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</si>
  <si>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</si>
  <si>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</si>
  <si>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</si>
  <si>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</si>
  <si>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</si>
  <si>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</si>
  <si>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</si>
  <si>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</si>
  <si>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</si>
  <si>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</si>
  <si>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</si>
  <si>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</si>
  <si>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</si>
  <si>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</si>
  <si>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</si>
  <si>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</si>
  <si>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</si>
  <si>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</si>
  <si>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</si>
  <si>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</si>
  <si>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</si>
  <si>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</si>
  <si>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</si>
  <si>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</si>
  <si>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</si>
  <si>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</si>
  <si>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</si>
  <si>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</si>
  <si>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</si>
  <si>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</si>
  <si>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</si>
  <si>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</si>
  <si>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</si>
  <si>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</si>
  <si>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</si>
  <si>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</si>
  <si>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</si>
  <si>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</si>
  <si>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</si>
  <si>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</si>
  <si>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</si>
  <si>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</si>
  <si>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</si>
  <si>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</si>
  <si>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</si>
  <si>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</si>
  <si>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</si>
  <si>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</si>
  <si>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</si>
  <si>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</si>
  <si>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</si>
  <si>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</si>
  <si>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</si>
  <si>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</si>
  <si>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</si>
  <si>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</si>
  <si>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</si>
  <si>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</si>
  <si>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</si>
  <si>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</si>
  <si>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</si>
  <si>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</si>
  <si>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</si>
  <si>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</si>
  <si>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</si>
  <si>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</si>
  <si>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</si>
  <si>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</si>
  <si>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</si>
  <si>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</si>
  <si>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</si>
  <si>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</si>
  <si>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</si>
  <si>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</si>
  <si>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</si>
  <si>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</si>
  <si>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</si>
  <si>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</si>
  <si>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</si>
  <si>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</si>
  <si>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</si>
  <si>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</si>
  <si>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</si>
  <si>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</si>
  <si>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</si>
  <si>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</si>
  <si>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</si>
  <si>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</si>
  <si>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</si>
  <si>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</si>
  <si>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</si>
  <si>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</si>
  <si>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</si>
  <si>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</si>
  <si>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</si>
  <si>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</si>
  <si>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</si>
  <si>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</si>
  <si>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</si>
  <si>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</si>
  <si>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</si>
  <si>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</si>
  <si>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</si>
  <si>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</si>
  <si>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</si>
  <si>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</si>
  <si>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</si>
  <si>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</si>
  <si>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</si>
  <si>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</si>
  <si>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</si>
  <si>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</si>
  <si>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</si>
  <si>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</si>
  <si>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</si>
  <si>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</si>
  <si>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</si>
  <si>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</si>
  <si>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</si>
  <si>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</si>
  <si>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</si>
  <si>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</si>
  <si>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</si>
  <si>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</si>
  <si>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</si>
  <si>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</si>
  <si>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</si>
  <si>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</si>
  <si>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</si>
  <si>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</si>
  <si>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</si>
  <si>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</si>
  <si>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</si>
  <si>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</si>
  <si>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</si>
  <si>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</si>
  <si>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</si>
  <si>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</si>
  <si>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</si>
  <si>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</si>
  <si>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</si>
  <si>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</si>
  <si>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</si>
  <si>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</si>
  <si>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</si>
  <si>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</si>
  <si>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</si>
  <si>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</si>
  <si>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</si>
  <si>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</si>
  <si>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</si>
  <si>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</si>
  <si>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</si>
  <si>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</si>
  <si>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</si>
  <si>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</si>
  <si>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</si>
  <si>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</si>
  <si>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</si>
  <si>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</si>
  <si>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</si>
  <si>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</si>
  <si>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</si>
  <si>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</si>
  <si>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</si>
  <si>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</si>
  <si>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</si>
  <si>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</si>
  <si>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</si>
  <si>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</si>
  <si>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</si>
  <si>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</si>
  <si>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</si>
  <si>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</si>
  <si>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</si>
  <si>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</si>
  <si>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</si>
  <si>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</si>
  <si>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</si>
  <si>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</si>
  <si>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</si>
  <si>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</si>
  <si>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</si>
  <si>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</si>
  <si>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</si>
  <si>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</si>
  <si>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</si>
  <si>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</si>
  <si>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</si>
  <si>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</si>
  <si>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</si>
  <si>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</si>
  <si>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</si>
  <si>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</si>
  <si>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</si>
  <si>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</si>
  <si>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</si>
  <si>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</si>
  <si>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</si>
  <si>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</si>
  <si>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</si>
  <si>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</si>
  <si>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</si>
  <si>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</si>
  <si>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</si>
  <si>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</si>
  <si>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</si>
  <si>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</si>
  <si>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</si>
  <si>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</si>
  <si>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</si>
  <si>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</si>
  <si>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</si>
  <si>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</si>
  <si>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</si>
  <si>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</si>
  <si>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</si>
  <si>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</si>
  <si>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</si>
  <si>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</si>
  <si>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</si>
  <si>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</si>
  <si>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</si>
  <si>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</si>
  <si>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</si>
  <si>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</si>
  <si>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</si>
  <si>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</si>
  <si>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</si>
  <si>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</si>
  <si>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</si>
  <si>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</si>
  <si>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</si>
  <si>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</si>
  <si>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</si>
  <si>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</si>
  <si>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</si>
  <si>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</si>
  <si>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</si>
  <si>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</si>
  <si>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</si>
  <si>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</si>
  <si>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</si>
  <si>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</si>
  <si>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</si>
  <si>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</si>
  <si>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</si>
  <si>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</si>
  <si>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</si>
  <si>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</si>
  <si>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</si>
  <si>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</si>
  <si>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</si>
  <si>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</si>
  <si>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</si>
  <si>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</si>
  <si>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</si>
  <si>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</si>
  <si>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</si>
  <si>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</si>
  <si>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</si>
  <si>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</si>
  <si>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</si>
  <si>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</si>
  <si>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</si>
  <si>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</si>
  <si>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</si>
  <si>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</si>
  <si>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</si>
  <si>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</si>
  <si>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</si>
  <si>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</si>
  <si>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</si>
  <si>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</si>
  <si>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</si>
  <si>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</si>
  <si>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</si>
  <si>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</si>
  <si>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</si>
  <si>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</si>
  <si>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</si>
  <si>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</si>
  <si>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</si>
  <si>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</si>
  <si>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</si>
  <si>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</si>
  <si>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</si>
  <si>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</si>
  <si>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</si>
  <si>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</si>
  <si>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</si>
  <si>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</si>
  <si>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</si>
  <si>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</si>
  <si>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</si>
  <si>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</si>
  <si>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</si>
  <si>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</si>
  <si>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</si>
  <si>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</si>
  <si>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</si>
  <si>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</si>
  <si>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</si>
  <si>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</si>
  <si>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</si>
  <si>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</si>
  <si>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</si>
  <si>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</si>
  <si>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</si>
  <si>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</si>
  <si>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</si>
  <si>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</si>
  <si>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</si>
  <si>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</si>
  <si>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</si>
  <si>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</si>
  <si>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</si>
  <si>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</si>
  <si>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</si>
  <si>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</si>
  <si>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</si>
  <si>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</si>
  <si>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</si>
  <si>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</si>
  <si>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</si>
  <si>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</si>
  <si>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</si>
  <si>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</si>
  <si>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</si>
  <si>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</si>
  <si>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</si>
  <si>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</si>
  <si>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</si>
  <si>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</si>
  <si>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</si>
  <si>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</si>
  <si>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</si>
  <si>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</si>
  <si>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</si>
  <si>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</si>
  <si>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</si>
  <si>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</si>
  <si>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</si>
  <si>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</si>
  <si>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</si>
  <si>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</si>
  <si>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</si>
  <si>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</si>
  <si>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</si>
  <si>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</si>
  <si>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</si>
  <si>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</si>
  <si>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</si>
  <si>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</si>
  <si>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</si>
  <si>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</si>
  <si>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</si>
  <si>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</si>
  <si>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</si>
  <si>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</si>
  <si>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</si>
  <si>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</si>
  <si>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</si>
  <si>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</si>
  <si>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</si>
  <si>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</si>
  <si>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</si>
  <si>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</si>
  <si>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</si>
  <si>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</si>
  <si>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</si>
  <si>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</si>
  <si>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</si>
  <si>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</si>
  <si>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</si>
  <si>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</si>
  <si>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</si>
  <si>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</si>
  <si>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</si>
  <si>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</si>
  <si>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</si>
  <si>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</si>
  <si>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</si>
  <si>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</si>
  <si>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</si>
  <si>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</si>
  <si>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</si>
  <si>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</si>
  <si>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</si>
  <si>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</si>
  <si>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</si>
  <si>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</si>
  <si>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</si>
  <si>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</si>
  <si>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</si>
  <si>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</si>
  <si>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</si>
  <si>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</si>
  <si>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</si>
  <si>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</si>
  <si>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</si>
  <si>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</si>
  <si>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</si>
  <si>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</si>
  <si>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</si>
  <si>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</si>
  <si>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</si>
  <si>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</si>
  <si>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</si>
  <si>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</si>
  <si>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</si>
  <si>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</si>
  <si>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</si>
  <si>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</si>
  <si>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</si>
  <si>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</si>
  <si>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</si>
  <si>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</si>
  <si>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</si>
  <si>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</si>
  <si>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</si>
  <si>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</si>
  <si>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</si>
  <si>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</si>
  <si>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</si>
  <si>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</si>
  <si>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</si>
  <si>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</si>
  <si>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</si>
  <si>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</si>
  <si>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</si>
  <si>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</si>
  <si>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</si>
  <si>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</si>
  <si>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</si>
  <si>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</si>
  <si>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</si>
  <si>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</si>
  <si>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</si>
  <si>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</si>
  <si>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</si>
  <si>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</si>
  <si>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</si>
  <si>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</si>
  <si>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</si>
  <si>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</si>
  <si>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</si>
  <si>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</si>
  <si>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</si>
  <si>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</si>
  <si>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</si>
  <si>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</si>
  <si>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</si>
  <si>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</si>
  <si>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</si>
  <si>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</si>
  <si>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</si>
  <si>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</si>
  <si>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</si>
  <si>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</si>
  <si>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</si>
  <si>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</si>
  <si>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</si>
  <si>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</si>
  <si>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</si>
  <si>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</si>
  <si>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</si>
  <si>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</si>
  <si>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</si>
  <si>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</si>
  <si>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</si>
  <si>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</si>
  <si>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</si>
  <si>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</si>
  <si>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</si>
  <si>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</si>
  <si>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</si>
  <si>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</si>
  <si>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</si>
  <si>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</si>
  <si>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</si>
  <si>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</si>
  <si>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</si>
  <si>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</si>
  <si>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</si>
  <si>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</si>
  <si>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</si>
  <si>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</si>
  <si>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</si>
  <si>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</si>
  <si>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</si>
  <si>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</si>
  <si>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</si>
  <si>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</si>
  <si>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</si>
  <si>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</si>
  <si>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</si>
  <si>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</si>
  <si>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</si>
  <si>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</si>
  <si>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</si>
  <si>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</si>
  <si>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</si>
  <si>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</si>
  <si>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</si>
  <si>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</si>
  <si>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</si>
  <si>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</si>
  <si>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</si>
  <si>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</si>
  <si>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</si>
  <si>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</si>
  <si>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</si>
  <si>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</si>
  <si>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</si>
  <si>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</si>
  <si>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</si>
  <si>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</si>
  <si>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</si>
  <si>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</si>
  <si>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</si>
  <si>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</si>
  <si>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</si>
  <si>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</si>
  <si>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</si>
  <si>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</si>
  <si>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</si>
  <si>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</si>
  <si>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</si>
  <si>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</si>
  <si>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</si>
  <si>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</si>
  <si>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</si>
  <si>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</si>
  <si>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</si>
  <si>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</si>
  <si>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</si>
  <si>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</si>
  <si>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</si>
  <si>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</si>
  <si>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</si>
  <si>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</si>
  <si>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</si>
  <si>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</si>
  <si>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</si>
  <si>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</si>
  <si>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</si>
  <si>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</si>
  <si>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</si>
  <si>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</si>
  <si>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</si>
  <si>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</si>
  <si>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</si>
  <si>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</si>
  <si>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</si>
  <si>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</si>
  <si>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</si>
  <si>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</si>
  <si>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</si>
  <si>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</si>
  <si>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</si>
  <si>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</si>
  <si>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</si>
  <si>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</si>
  <si>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</si>
  <si>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</si>
  <si>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</si>
  <si>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</si>
  <si>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</si>
  <si>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</si>
  <si>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</si>
  <si>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</si>
  <si>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</si>
  <si>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</si>
  <si>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</si>
  <si>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</si>
  <si>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</si>
  <si>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</si>
  <si>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</si>
  <si>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</si>
  <si>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</si>
  <si>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</si>
  <si>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</si>
  <si>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</si>
  <si>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</si>
  <si>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</si>
  <si>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</si>
  <si>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</si>
  <si>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</si>
  <si>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</si>
  <si>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</si>
  <si>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</si>
  <si>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</si>
  <si>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</si>
  <si>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</si>
  <si>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</si>
  <si>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</si>
  <si>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</si>
  <si>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</si>
  <si>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</si>
  <si>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</si>
  <si>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</si>
  <si>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</si>
  <si>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</si>
  <si>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</si>
  <si>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</si>
  <si>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</si>
  <si>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</si>
  <si>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</si>
  <si>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</si>
  <si>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</si>
  <si>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</si>
  <si>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</si>
  <si>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</si>
  <si>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</si>
  <si>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</si>
  <si>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</si>
  <si>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</si>
  <si>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</si>
  <si>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</si>
  <si>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</si>
  <si>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</si>
  <si>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</si>
  <si>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</si>
  <si>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</si>
  <si>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</si>
  <si>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</si>
  <si>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</si>
  <si>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</si>
  <si>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</si>
  <si>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</si>
  <si>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</si>
  <si>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</si>
  <si>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</si>
  <si>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</si>
  <si>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</si>
  <si>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</si>
  <si>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</si>
  <si>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</si>
  <si>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</si>
  <si>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</si>
  <si>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</si>
  <si>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</si>
  <si>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</si>
  <si>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</si>
  <si>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</si>
  <si>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</si>
  <si>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</si>
  <si>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</si>
  <si>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</si>
  <si>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</si>
  <si>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</si>
  <si>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</si>
  <si>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</si>
  <si>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</si>
  <si>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</si>
  <si>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</si>
  <si>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</si>
  <si>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</si>
  <si>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</si>
  <si>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</si>
  <si>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</si>
  <si>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</si>
  <si>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</si>
  <si>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</si>
  <si>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</si>
  <si>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</si>
  <si>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</si>
  <si>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</si>
  <si>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</si>
  <si>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</si>
  <si>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</si>
  <si>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</si>
  <si>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</si>
  <si>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</si>
  <si>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</si>
  <si>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</si>
  <si>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</si>
  <si>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</si>
  <si>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</si>
  <si>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</si>
  <si>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</si>
  <si>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</si>
  <si>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</si>
  <si>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</si>
  <si>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</si>
  <si>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</si>
  <si>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</si>
  <si>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</si>
  <si>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</si>
  <si>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</si>
  <si>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</si>
  <si>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</si>
  <si>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</si>
  <si>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</si>
  <si>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</si>
  <si>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</si>
  <si>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</si>
  <si>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</si>
  <si>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</si>
  <si>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</si>
  <si>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</si>
  <si>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</si>
  <si>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</si>
  <si>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</si>
  <si>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</si>
  <si>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</si>
  <si>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</si>
  <si>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</si>
  <si>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</si>
  <si>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</si>
  <si>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</si>
  <si>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</si>
  <si>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</si>
  <si>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</si>
  <si>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</si>
  <si>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</si>
  <si>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</si>
  <si>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</si>
  <si>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</si>
  <si>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</si>
  <si>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</si>
  <si>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</si>
  <si>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</si>
  <si>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</si>
  <si>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</si>
  <si>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</si>
  <si>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</si>
  <si>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</si>
  <si>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</si>
  <si>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</si>
  <si>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</si>
  <si>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</si>
  <si>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</si>
  <si>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</si>
  <si>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</si>
  <si>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</si>
  <si>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</si>
  <si>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</si>
  <si>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</si>
  <si>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</si>
  <si>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</si>
  <si>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</si>
  <si>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</si>
  <si>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</si>
  <si>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</si>
  <si>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</si>
  <si>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</si>
  <si>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</si>
  <si>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</si>
  <si>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</si>
  <si>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</si>
  <si>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</si>
  <si>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</si>
  <si>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</si>
  <si>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</si>
  <si>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</si>
  <si>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</si>
  <si>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</si>
  <si>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</si>
  <si>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</si>
  <si>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</si>
  <si>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</si>
  <si>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</si>
  <si>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</si>
  <si>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</si>
  <si>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</si>
  <si>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</si>
  <si>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</si>
  <si>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</si>
  <si>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</si>
  <si>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</si>
  <si>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</si>
  <si>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</si>
  <si>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</si>
  <si>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</si>
  <si>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</si>
  <si>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</si>
  <si>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</si>
  <si>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</si>
  <si>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</si>
  <si>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</si>
  <si>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</si>
  <si>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</si>
  <si>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</si>
  <si>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</si>
  <si>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</si>
  <si>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</si>
  <si>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</si>
  <si>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</si>
  <si>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</si>
  <si>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</si>
  <si>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</si>
  <si>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</si>
  <si>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</si>
  <si>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</si>
  <si>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</si>
  <si>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</si>
  <si>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</si>
  <si>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</si>
  <si>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</si>
  <si>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</si>
  <si>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</si>
  <si>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</si>
  <si>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</si>
  <si>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</si>
  <si>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</si>
  <si>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</si>
  <si>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</si>
  <si>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</si>
  <si>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</si>
  <si>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</si>
  <si>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</si>
  <si>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</si>
  <si>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</si>
  <si>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</si>
  <si>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</si>
  <si>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</si>
  <si>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</si>
  <si>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</si>
  <si>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</si>
  <si>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</si>
  <si>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</si>
  <si>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</si>
  <si>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</si>
  <si>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</si>
  <si>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</si>
  <si>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</si>
  <si>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</si>
  <si>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</si>
  <si>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</si>
  <si>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</si>
  <si>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</si>
  <si>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</si>
  <si>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</si>
  <si>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</si>
  <si>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</si>
  <si>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</si>
  <si>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</si>
  <si>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</si>
  <si>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</si>
  <si>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</si>
  <si>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</si>
  <si>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</si>
  <si>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</si>
  <si>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</si>
  <si>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</si>
  <si>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</si>
  <si>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</si>
  <si>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</si>
  <si>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</si>
  <si>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</si>
  <si>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</si>
  <si>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</si>
  <si>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</si>
  <si>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</si>
  <si>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</si>
  <si>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</si>
  <si>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</si>
  <si>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</si>
  <si>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</si>
  <si>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</si>
  <si>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</si>
  <si>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</si>
  <si>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</si>
  <si>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</si>
  <si>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</si>
  <si>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</si>
  <si>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</si>
  <si>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</si>
  <si>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</si>
  <si>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</si>
  <si>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</si>
  <si>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</si>
  <si>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</si>
  <si>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</si>
  <si>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</si>
  <si>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</si>
  <si>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</si>
  <si>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</si>
  <si>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</si>
  <si>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</si>
  <si>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</si>
  <si>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</si>
  <si>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</si>
  <si>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</si>
  <si>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</si>
  <si>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</si>
  <si>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</si>
  <si>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</si>
  <si>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</si>
  <si>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</si>
  <si>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</si>
  <si>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</si>
  <si>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</si>
  <si>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</si>
  <si>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</si>
  <si>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</si>
  <si>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</si>
  <si>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</si>
  <si>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</si>
  <si>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</si>
  <si>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</si>
  <si>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</si>
  <si>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</si>
  <si>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</si>
  <si>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</si>
  <si>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</si>
  <si>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</si>
  <si>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</si>
  <si>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</si>
  <si>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</si>
  <si>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</si>
  <si>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</si>
  <si>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</si>
  <si>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</si>
  <si>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</si>
  <si>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</si>
  <si>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</si>
  <si>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</si>
  <si>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</si>
  <si>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</si>
  <si>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</si>
  <si>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</si>
  <si>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</si>
  <si>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</si>
  <si>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</si>
  <si>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</si>
  <si>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</si>
  <si>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</si>
  <si>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</si>
  <si>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</si>
  <si>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</si>
  <si>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</si>
  <si>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</si>
  <si>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</si>
  <si>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</si>
  <si>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</si>
  <si>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</si>
  <si>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</si>
  <si>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</si>
  <si>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</si>
  <si>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</si>
  <si>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</si>
  <si>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</si>
  <si>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</si>
  <si>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</si>
  <si>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</si>
  <si>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</si>
  <si>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</si>
  <si>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</si>
  <si>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</si>
  <si>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</si>
  <si>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</si>
  <si>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</si>
  <si>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</si>
  <si>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</si>
  <si>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</si>
  <si>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</si>
  <si>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</si>
  <si>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</si>
  <si>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</si>
  <si>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</si>
  <si>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</si>
  <si>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</si>
  <si>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</si>
  <si>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</si>
  <si>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</si>
  <si>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</si>
  <si>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</si>
  <si>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</si>
  <si>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</si>
  <si>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</si>
  <si>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</si>
  <si>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</si>
  <si>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</si>
  <si>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</si>
  <si>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</si>
  <si>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</si>
  <si>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</si>
  <si>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</si>
  <si>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</si>
  <si>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</si>
  <si>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</si>
  <si>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</si>
  <si>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</si>
  <si>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</si>
  <si>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</si>
  <si>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</si>
  <si>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</si>
  <si>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</si>
  <si>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</si>
  <si>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</si>
  <si>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</si>
  <si>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</si>
  <si>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</si>
  <si>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</si>
  <si>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</si>
  <si>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</si>
  <si>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</si>
  <si>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</si>
  <si>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</si>
  <si>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</si>
  <si>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</si>
  <si>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</si>
  <si>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</si>
  <si>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</si>
  <si>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</si>
  <si>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</si>
  <si>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</si>
  <si>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</si>
  <si>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</si>
  <si>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</si>
  <si>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</si>
  <si>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</si>
  <si>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</si>
  <si>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</si>
  <si>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</si>
  <si>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</si>
  <si>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</si>
  <si>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</si>
  <si>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</si>
  <si>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</si>
  <si>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</si>
  <si>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</si>
  <si>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</si>
  <si>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</si>
  <si>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</si>
  <si>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</si>
  <si>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</si>
  <si>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</si>
  <si>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</si>
  <si>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</si>
  <si>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</si>
  <si>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</si>
  <si>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</si>
  <si>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</si>
  <si>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</si>
  <si>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</si>
  <si>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</si>
  <si>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</si>
  <si>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</si>
  <si>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</si>
  <si>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</si>
  <si>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</si>
  <si>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</si>
  <si>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</si>
  <si>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</si>
  <si>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</si>
  <si>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</si>
  <si>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</si>
  <si>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</si>
  <si>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</si>
  <si>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</si>
  <si>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</si>
  <si>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</si>
  <si>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</si>
  <si>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</si>
  <si>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</si>
  <si>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</si>
  <si>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</si>
  <si>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</si>
  <si>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</si>
  <si>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</si>
  <si>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</si>
  <si>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</si>
  <si>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</si>
  <si>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</si>
  <si>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</si>
  <si>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</si>
  <si>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</si>
  <si>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</si>
  <si>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</si>
  <si>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</si>
  <si>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</si>
  <si>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</si>
  <si>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</si>
  <si>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</si>
  <si>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</si>
  <si>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</si>
  <si>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</si>
  <si>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</si>
  <si>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</si>
  <si>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</si>
  <si>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</si>
  <si>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</si>
  <si>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</si>
  <si>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</si>
  <si>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</si>
  <si>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</si>
  <si>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</si>
  <si>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</si>
  <si>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</si>
  <si>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</si>
  <si>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</si>
  <si>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</si>
  <si>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</si>
  <si>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</si>
  <si>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</si>
  <si>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</si>
  <si>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</si>
  <si>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</si>
  <si>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</si>
  <si>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</si>
  <si>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</si>
  <si>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</si>
  <si>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</si>
  <si>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</si>
  <si>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</si>
  <si>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</si>
  <si>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</si>
  <si>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</si>
  <si>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</si>
  <si>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</si>
  <si>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</si>
  <si>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</si>
  <si>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</si>
  <si>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</si>
  <si>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</si>
  <si>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</si>
  <si>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</si>
  <si>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</si>
  <si>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</si>
  <si>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</si>
  <si>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</si>
  <si>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</si>
  <si>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</si>
  <si>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</si>
  <si>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</si>
  <si>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</si>
  <si>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</si>
  <si>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</si>
  <si>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</si>
  <si>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</si>
  <si>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</si>
  <si>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</si>
  <si>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</si>
  <si>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</si>
  <si>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</si>
  <si>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</si>
  <si>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</si>
  <si>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</si>
  <si>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</si>
  <si>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</si>
  <si>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</si>
  <si>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</si>
  <si>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</si>
  <si>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</si>
  <si>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</si>
  <si>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</si>
  <si>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</si>
  <si>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</si>
  <si>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</si>
  <si>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</si>
  <si>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</si>
  <si>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</si>
  <si>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</si>
  <si>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</si>
  <si>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</si>
  <si>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</si>
  <si>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</si>
  <si>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</si>
  <si>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</si>
  <si>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</si>
  <si>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</si>
  <si>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</si>
  <si>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</si>
  <si>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</si>
  <si>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</si>
  <si>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</si>
  <si>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</si>
  <si>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</si>
  <si>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</si>
  <si>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</si>
  <si>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</si>
  <si>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</si>
  <si>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</si>
  <si>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</si>
  <si>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</si>
  <si>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</si>
  <si>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</si>
  <si>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</si>
  <si>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</si>
  <si>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</si>
  <si>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</si>
  <si>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</si>
  <si>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</si>
  <si>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</si>
  <si>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</si>
  <si>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</si>
  <si>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</si>
  <si>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</si>
  <si>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</si>
  <si>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</si>
  <si>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</si>
  <si>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</si>
  <si>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</si>
  <si>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</si>
  <si>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</si>
  <si>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</si>
  <si>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</si>
  <si>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</si>
  <si>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</si>
  <si>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</si>
  <si>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</si>
  <si>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</si>
  <si>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</si>
  <si>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</si>
  <si>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</si>
  <si>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</si>
  <si>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</si>
  <si>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</si>
  <si>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</si>
  <si>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</si>
  <si>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</si>
  <si>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</si>
  <si>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</si>
  <si>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</si>
  <si>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</si>
  <si>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</si>
  <si>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</si>
  <si>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</si>
  <si>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</si>
  <si>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</si>
  <si>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</si>
  <si>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</si>
  <si>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</si>
  <si>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</si>
  <si>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</si>
  <si>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</si>
  <si>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</si>
  <si>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</si>
  <si>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</si>
  <si>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</si>
  <si>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</si>
  <si>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</si>
  <si>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</si>
  <si>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</si>
  <si>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</si>
  <si>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</si>
  <si>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</si>
  <si>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</si>
  <si>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</si>
  <si>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</si>
  <si>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</si>
  <si>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</si>
  <si>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</si>
  <si>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</si>
  <si>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</si>
  <si>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</si>
  <si>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</si>
  <si>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</si>
  <si>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</si>
  <si>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</si>
  <si>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</si>
  <si>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</si>
  <si>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</si>
  <si>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</si>
  <si>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</si>
  <si>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</si>
  <si>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</si>
  <si>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</si>
  <si>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</si>
  <si>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</si>
  <si>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</si>
  <si>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</si>
  <si>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</si>
  <si>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</si>
  <si>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</si>
  <si>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</si>
  <si>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</si>
  <si>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</si>
  <si>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</si>
  <si>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</si>
  <si>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</si>
  <si>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</si>
  <si>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</si>
  <si>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</si>
  <si>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</si>
  <si>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</si>
  <si>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</si>
  <si>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</si>
  <si>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</si>
  <si>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</si>
  <si>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</si>
  <si>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</si>
  <si>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</si>
  <si>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</si>
  <si>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</si>
  <si>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</si>
  <si>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</si>
  <si>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</si>
  <si>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</si>
  <si>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</si>
  <si>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</si>
  <si>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</si>
  <si>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</si>
  <si>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</si>
  <si>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</si>
  <si>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</si>
  <si>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</si>
  <si>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</si>
  <si>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</si>
  <si>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</si>
  <si>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</si>
  <si>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</si>
  <si>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</si>
  <si>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</si>
  <si>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</si>
  <si>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</si>
  <si>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</si>
  <si>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</si>
  <si>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</si>
  <si>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</si>
  <si>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</si>
  <si>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</si>
  <si>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</si>
  <si>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</si>
  <si>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</si>
  <si>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</si>
  <si>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</si>
  <si>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</si>
  <si>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</si>
  <si>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</si>
  <si>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</si>
  <si>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</si>
  <si>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</si>
  <si>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</si>
  <si>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</si>
  <si>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</si>
  <si>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</si>
  <si>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</si>
  <si>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</si>
  <si>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</si>
  <si>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</si>
  <si>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</si>
  <si>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</si>
  <si>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</si>
  <si>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</si>
  <si>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</si>
  <si>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</si>
  <si>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</si>
  <si>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</si>
  <si>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</si>
  <si>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</si>
  <si>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</si>
  <si>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</si>
  <si>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</si>
  <si>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</si>
  <si>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</si>
  <si>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</si>
  <si>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</si>
  <si>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</si>
  <si>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</si>
  <si>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</si>
  <si>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</si>
  <si>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</si>
  <si>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</si>
  <si>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</si>
  <si>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</si>
  <si>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</si>
  <si>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</si>
  <si>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</si>
  <si>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</si>
  <si>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</si>
  <si>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</si>
  <si>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</si>
  <si>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</si>
  <si>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</si>
  <si>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</si>
  <si>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</si>
  <si>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</si>
  <si>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</si>
  <si>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</si>
  <si>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</si>
  <si>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</si>
  <si>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</si>
  <si>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</si>
  <si>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</si>
  <si>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</si>
  <si>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</si>
  <si>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</si>
  <si>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</si>
  <si>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</si>
  <si>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</si>
  <si>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</si>
  <si>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</si>
  <si>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</si>
  <si>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</si>
  <si>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</si>
  <si>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</si>
  <si>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</si>
  <si>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</si>
  <si>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</si>
  <si>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</si>
  <si>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</si>
  <si>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</si>
  <si>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</si>
  <si>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</si>
  <si>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</si>
  <si>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</si>
  <si>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</si>
  <si>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</si>
  <si>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</si>
  <si>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</si>
  <si>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</si>
  <si>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</si>
  <si>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</si>
  <si>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</si>
  <si>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</si>
  <si>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</si>
  <si>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</si>
  <si>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</si>
  <si>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</si>
  <si>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</si>
  <si>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</si>
  <si>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</si>
  <si>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</si>
  <si>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</si>
  <si>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</si>
  <si>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</si>
  <si>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</si>
  <si>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</si>
  <si>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</si>
  <si>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</si>
  <si>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</si>
  <si>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</si>
  <si>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</si>
  <si>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</si>
  <si>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</si>
  <si>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</si>
  <si>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</si>
  <si>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</si>
  <si>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</si>
  <si>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</si>
  <si>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</si>
  <si>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</si>
  <si>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</si>
  <si>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</si>
  <si>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</si>
  <si>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</si>
  <si>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</si>
  <si>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</si>
  <si>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</si>
  <si>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</si>
  <si>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</si>
  <si>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</si>
  <si>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</si>
  <si>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</si>
  <si>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</si>
  <si>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</si>
  <si>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</si>
  <si>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</si>
  <si>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</si>
  <si>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</si>
  <si>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</si>
  <si>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</si>
  <si>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</si>
  <si>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</si>
  <si>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</si>
  <si>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</si>
  <si>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</si>
  <si>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</si>
  <si>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</si>
  <si>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</si>
  <si>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</si>
  <si>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</si>
  <si>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</si>
  <si>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</si>
  <si>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</si>
  <si>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</si>
  <si>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</si>
  <si>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</si>
  <si>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</si>
  <si>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</si>
  <si>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</si>
  <si>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</si>
  <si>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</si>
  <si>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</si>
  <si>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</si>
  <si>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</si>
  <si>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</si>
  <si>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</si>
  <si>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</si>
  <si>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</si>
  <si>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</si>
  <si>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</si>
  <si>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</si>
  <si>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</si>
  <si>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</si>
  <si>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</si>
  <si>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</si>
  <si>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</si>
  <si>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</si>
  <si>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</si>
  <si>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</si>
  <si>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</si>
  <si>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</si>
  <si>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</si>
  <si>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</si>
  <si>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</si>
  <si>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</si>
  <si>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</si>
  <si>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</si>
  <si>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</si>
  <si>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</si>
  <si>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</si>
  <si>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</si>
  <si>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</si>
  <si>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</si>
  <si>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</si>
  <si>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</si>
  <si>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</si>
  <si>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</si>
  <si>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</si>
  <si>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</si>
  <si>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</si>
  <si>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</si>
  <si>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</si>
  <si>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</si>
  <si>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</si>
  <si>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</si>
  <si>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</si>
  <si>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</si>
  <si>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</si>
  <si>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</si>
  <si>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</si>
  <si>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</si>
  <si>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</si>
  <si>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</si>
  <si>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</si>
  <si>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</si>
  <si>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</si>
  <si>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</si>
  <si>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</si>
  <si>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</si>
  <si>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</si>
  <si>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</si>
  <si>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</si>
  <si>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</si>
  <si>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</si>
  <si>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</si>
  <si>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</si>
  <si>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</si>
  <si>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</si>
  <si>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</si>
  <si>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</si>
  <si>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</si>
  <si>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</si>
  <si>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</si>
  <si>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</si>
  <si>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</si>
  <si>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</si>
  <si>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</si>
  <si>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</si>
  <si>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</si>
  <si>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</si>
  <si>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</si>
  <si>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</si>
  <si>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</si>
  <si>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</si>
  <si>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</si>
  <si>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</si>
  <si>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</si>
  <si>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</si>
  <si>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</si>
  <si>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</si>
  <si>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</si>
  <si>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</si>
  <si>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</si>
  <si>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</si>
  <si>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</si>
  <si>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</si>
  <si>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</si>
  <si>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</si>
  <si>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</si>
  <si>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</si>
  <si>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</si>
  <si>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</si>
  <si>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</si>
  <si>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</si>
  <si>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</si>
  <si>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</si>
  <si>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</si>
  <si>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</si>
  <si>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</si>
  <si>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</si>
  <si>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</si>
  <si>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</si>
  <si>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</si>
  <si>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</si>
  <si>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</si>
  <si>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</si>
  <si>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</si>
  <si>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</si>
  <si>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</si>
  <si>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</si>
  <si>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</si>
  <si>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</si>
  <si>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</si>
  <si>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</si>
  <si>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</si>
  <si>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</si>
  <si>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</si>
  <si>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</si>
  <si>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</si>
  <si>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</si>
  <si>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</si>
  <si>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</si>
  <si>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</si>
  <si>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</si>
  <si>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</si>
  <si>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</si>
  <si>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</si>
  <si>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</si>
  <si>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</si>
  <si>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</si>
  <si>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</si>
  <si>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</si>
  <si>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</si>
  <si>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</si>
  <si>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</si>
  <si>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</si>
  <si>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</si>
  <si>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</si>
  <si>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</si>
  <si>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</si>
  <si>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</si>
  <si>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</si>
  <si>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</si>
  <si>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</si>
  <si>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</si>
  <si>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</si>
  <si>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</si>
  <si>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</si>
  <si>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</si>
  <si>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</si>
  <si>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</si>
  <si>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</si>
  <si>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</si>
  <si>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</si>
  <si>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</si>
  <si>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</si>
  <si>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</si>
  <si>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</si>
  <si>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</si>
  <si>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</si>
  <si>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</si>
  <si>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</si>
  <si>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</si>
  <si>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</si>
  <si>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</si>
  <si>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</si>
  <si>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</si>
  <si>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</si>
  <si>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</si>
  <si>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</si>
  <si>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</si>
  <si>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</si>
  <si>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</si>
  <si>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</si>
  <si>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</si>
  <si>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</si>
  <si>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</si>
  <si>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</si>
  <si>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</si>
  <si>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</si>
  <si>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</si>
  <si>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</si>
  <si>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</si>
  <si>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</si>
  <si>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</si>
  <si>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</si>
  <si>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</si>
  <si>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</si>
  <si>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</si>
  <si>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</si>
  <si>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</si>
  <si>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</si>
  <si>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</si>
  <si>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</si>
  <si>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</si>
  <si>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</si>
  <si>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</si>
  <si>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</si>
  <si>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</si>
  <si>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</si>
  <si>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</si>
  <si>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</si>
  <si>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</si>
  <si>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</si>
  <si>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</si>
  <si>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</si>
  <si>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</si>
  <si>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</si>
  <si>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</si>
  <si>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</si>
  <si>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</si>
  <si>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</si>
  <si>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</si>
  <si>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</si>
  <si>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</si>
  <si>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</si>
  <si>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</si>
  <si>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</si>
  <si>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</si>
  <si>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</si>
  <si>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</si>
  <si>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</si>
  <si>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</si>
  <si>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</si>
  <si>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</si>
  <si>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</si>
  <si>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</si>
  <si>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</si>
  <si>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</si>
  <si>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</si>
  <si>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</si>
  <si>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</si>
  <si>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</si>
  <si>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</si>
  <si>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</si>
  <si>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</si>
  <si>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</si>
  <si>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</si>
  <si>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</si>
  <si>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</si>
  <si>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</si>
  <si>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</si>
  <si>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</si>
  <si>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</si>
  <si>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</si>
  <si>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</si>
  <si>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</si>
  <si>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</si>
  <si>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</si>
  <si>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</si>
  <si>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</si>
  <si>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</si>
  <si>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</si>
  <si>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</si>
  <si>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</si>
  <si>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</si>
  <si>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</si>
  <si>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</si>
  <si>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</si>
  <si>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</si>
  <si>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</si>
  <si>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</si>
  <si>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</si>
  <si>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</si>
  <si>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</si>
  <si>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</si>
  <si>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</si>
  <si>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</si>
  <si>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</si>
  <si>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</si>
  <si>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</si>
  <si>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</si>
  <si>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</si>
  <si>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</si>
  <si>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</si>
  <si>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</si>
  <si>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</si>
  <si>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</si>
  <si>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</si>
  <si>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</si>
  <si>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</si>
  <si>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</si>
  <si>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</si>
  <si>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</si>
  <si>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</si>
  <si>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</si>
  <si>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</si>
  <si>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</si>
  <si>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</si>
  <si>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</si>
  <si>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</si>
  <si>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</si>
  <si>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</si>
  <si>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</si>
  <si>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</si>
  <si>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</si>
  <si>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</si>
  <si>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</si>
  <si>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</si>
  <si>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</si>
  <si>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</si>
  <si>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</si>
  <si>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</si>
  <si>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</si>
  <si>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</si>
  <si>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</si>
  <si>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</si>
  <si>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</si>
  <si>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</si>
  <si>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</si>
  <si>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</si>
  <si>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</si>
  <si>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</si>
  <si>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</si>
  <si>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</si>
  <si>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</si>
  <si>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</si>
  <si>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</si>
  <si>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</si>
  <si>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</si>
  <si>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</si>
  <si>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</si>
  <si>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</si>
  <si>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</si>
  <si>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</si>
  <si>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</si>
  <si>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</si>
  <si>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</si>
  <si>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</si>
  <si>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</si>
  <si>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</si>
  <si>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</si>
  <si>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</si>
  <si>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</si>
  <si>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</si>
  <si>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</si>
  <si>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</si>
  <si>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</si>
  <si>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</si>
  <si>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</si>
  <si>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</si>
  <si>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</si>
  <si>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</si>
  <si>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</si>
  <si>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</si>
  <si>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</si>
  <si>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</si>
  <si>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</si>
  <si>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</si>
  <si>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</si>
  <si>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</si>
  <si>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</si>
  <si>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</si>
  <si>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</si>
  <si>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</si>
  <si>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</si>
  <si>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</si>
  <si>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</si>
  <si>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</si>
  <si>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</si>
  <si>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</si>
  <si>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</si>
  <si>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</si>
  <si>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</si>
  <si>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</si>
  <si>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</si>
  <si>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</si>
  <si>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</si>
  <si>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</si>
  <si>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</si>
  <si>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</si>
  <si>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</si>
  <si>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</si>
  <si>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</si>
  <si>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</si>
  <si>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</si>
  <si>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</si>
  <si>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</si>
  <si>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</si>
  <si>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</si>
  <si>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</si>
  <si>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</si>
  <si>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</si>
  <si>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</si>
  <si>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</si>
  <si>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</si>
  <si>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</si>
  <si>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</si>
  <si>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</si>
  <si>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</si>
  <si>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</si>
  <si>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</si>
  <si>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</si>
  <si>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</si>
  <si>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</si>
  <si>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</si>
  <si>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</si>
  <si>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</si>
  <si>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</si>
  <si>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</si>
  <si>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</si>
  <si>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</si>
  <si>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</si>
  <si>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</si>
  <si>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</si>
  <si>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</si>
  <si>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</si>
  <si>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</si>
  <si>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</si>
  <si>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</si>
  <si>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</si>
  <si>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</si>
  <si>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</si>
  <si>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</si>
  <si>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</si>
  <si>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</si>
  <si>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</si>
  <si>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</si>
  <si>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</si>
  <si>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</si>
  <si>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</si>
  <si>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</si>
  <si>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</si>
  <si>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</si>
  <si>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</si>
  <si>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</si>
  <si>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</si>
  <si>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</si>
  <si>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</si>
  <si>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</si>
  <si>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</si>
  <si>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</si>
  <si>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</si>
  <si>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</si>
  <si>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</si>
  <si>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</si>
  <si>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</si>
  <si>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</si>
  <si>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</si>
  <si>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</si>
  <si>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</si>
  <si>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</si>
  <si>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</si>
  <si>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</si>
  <si>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</si>
  <si>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</si>
  <si>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</si>
  <si>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</si>
  <si>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</si>
  <si>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</si>
  <si>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</si>
  <si>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</si>
  <si>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</si>
  <si>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</si>
  <si>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</si>
  <si>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</si>
  <si>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</si>
  <si>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</si>
  <si>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</si>
  <si>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</si>
  <si>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</si>
  <si>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</si>
  <si>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</si>
  <si>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</si>
  <si>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</si>
  <si>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</si>
  <si>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</si>
  <si>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</si>
  <si>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</si>
  <si>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</si>
  <si>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</si>
  <si>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</si>
  <si>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</si>
  <si>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</si>
  <si>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</si>
  <si>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</si>
  <si>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</si>
  <si>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</si>
  <si>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</si>
  <si>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</si>
  <si>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</si>
  <si>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</si>
  <si>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</si>
  <si>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</si>
  <si>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</si>
  <si>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</si>
  <si>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</si>
  <si>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</si>
  <si>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</si>
  <si>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</si>
  <si>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</si>
  <si>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</si>
  <si>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</si>
  <si>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</si>
  <si>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</si>
  <si>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</si>
  <si>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</si>
  <si>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</si>
  <si>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</si>
  <si>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</si>
  <si>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</si>
  <si>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</si>
  <si>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</si>
  <si>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</si>
  <si>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</si>
  <si>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</si>
  <si>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</si>
  <si>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</si>
  <si>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</si>
  <si>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</si>
  <si>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</si>
  <si>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</si>
  <si>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</si>
  <si>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</si>
  <si>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</si>
  <si>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</si>
  <si>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</si>
  <si>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</si>
  <si>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</si>
  <si>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</si>
  <si>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</si>
  <si>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</si>
  <si>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</si>
  <si>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</si>
  <si>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</si>
  <si>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</si>
  <si>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</si>
  <si>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</si>
  <si>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</si>
  <si>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</si>
  <si>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</si>
  <si>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</si>
  <si>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</si>
  <si>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</si>
  <si>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</si>
  <si>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</si>
  <si>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</si>
  <si>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</si>
  <si>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</si>
  <si>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</si>
  <si>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</si>
  <si>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</si>
  <si>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</si>
  <si>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</si>
  <si>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</si>
  <si>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</si>
  <si>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</si>
  <si>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</si>
  <si>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</si>
  <si>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</si>
  <si>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</si>
  <si>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</si>
  <si>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</si>
  <si>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</si>
  <si>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</si>
  <si>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</si>
  <si>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</si>
  <si>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</si>
  <si>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</si>
  <si>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</si>
  <si>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</si>
  <si>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</si>
  <si>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</si>
  <si>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</si>
  <si>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</si>
  <si>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</si>
  <si>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</si>
  <si>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</si>
  <si>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</si>
  <si>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</si>
  <si>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</si>
  <si>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</si>
  <si>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</si>
  <si>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</si>
  <si>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</si>
  <si>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</si>
  <si>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</si>
  <si>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</si>
  <si>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</si>
  <si>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</si>
  <si>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</si>
  <si>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</si>
  <si>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</si>
  <si>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</si>
  <si>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</si>
  <si>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</si>
  <si>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</si>
  <si>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</si>
  <si>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</si>
  <si>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</si>
  <si>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</si>
  <si>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</si>
  <si>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</si>
  <si>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</si>
  <si>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</si>
  <si>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</si>
  <si>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</si>
  <si>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</si>
  <si>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</si>
  <si>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</si>
  <si>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</si>
  <si>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</si>
  <si>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</si>
  <si>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</si>
  <si>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</si>
  <si>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</si>
  <si>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</si>
  <si>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</si>
  <si>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</si>
  <si>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</si>
  <si>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</si>
  <si>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</si>
  <si>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</si>
  <si>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</si>
  <si>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</si>
  <si>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</si>
  <si>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</si>
  <si>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</si>
  <si>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</si>
  <si>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</si>
  <si>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</si>
  <si>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</si>
  <si>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</si>
  <si>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</si>
  <si>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</si>
  <si>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</si>
  <si>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</si>
  <si>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</si>
  <si>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</si>
  <si>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</si>
  <si>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</si>
  <si>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</si>
  <si>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</si>
  <si>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</si>
  <si>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</si>
  <si>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</si>
  <si>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</si>
  <si>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</si>
  <si>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</si>
  <si>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</si>
  <si>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</si>
  <si>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</si>
  <si>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</si>
  <si>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</si>
  <si>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</si>
  <si>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</si>
  <si>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</si>
  <si>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</si>
  <si>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</si>
  <si>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</si>
  <si>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</si>
  <si>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</si>
  <si>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</si>
  <si>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</si>
  <si>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</si>
  <si>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</si>
  <si>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</si>
  <si>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</si>
  <si>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</si>
  <si>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</si>
  <si>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</si>
  <si>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</si>
  <si>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</si>
  <si>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</si>
  <si>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</si>
  <si>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</si>
  <si>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</si>
  <si>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</si>
  <si>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</si>
  <si>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</si>
  <si>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</si>
  <si>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</si>
  <si>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</si>
  <si>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</si>
  <si>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</si>
  <si>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</si>
  <si>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</si>
  <si>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</si>
  <si>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</si>
  <si>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</si>
  <si>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</si>
  <si>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</si>
  <si>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</si>
  <si>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</si>
  <si>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</si>
  <si>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</si>
  <si>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</si>
  <si>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</si>
  <si>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</si>
  <si>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</si>
  <si>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</si>
  <si>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</si>
  <si>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</si>
  <si>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</si>
  <si>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</si>
  <si>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</si>
  <si>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</si>
  <si>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</si>
  <si>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</si>
  <si>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</si>
  <si>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</si>
  <si>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</si>
  <si>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</si>
  <si>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</si>
  <si>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</si>
  <si>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</si>
  <si>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</si>
  <si>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</si>
  <si>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</si>
  <si>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</si>
  <si>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</si>
  <si>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</si>
  <si>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</si>
  <si>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</si>
  <si>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</si>
  <si>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</si>
  <si>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</si>
  <si>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</si>
  <si>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</si>
  <si>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</si>
  <si>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</si>
  <si>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</si>
  <si>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</si>
  <si>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</si>
  <si>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</si>
  <si>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</si>
  <si>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</si>
  <si>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</si>
  <si>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</si>
  <si>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</si>
  <si>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</si>
  <si>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</si>
  <si>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</si>
  <si>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</si>
  <si>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</si>
  <si>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</si>
  <si>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</si>
  <si>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</si>
  <si>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</si>
  <si>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</si>
  <si>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</si>
  <si>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</si>
  <si>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</si>
  <si>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</si>
  <si>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</si>
  <si>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</si>
  <si>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</si>
  <si>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</si>
  <si>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</si>
  <si>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</si>
  <si>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</si>
  <si>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</si>
  <si>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</si>
  <si>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</si>
  <si>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</si>
  <si>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</si>
  <si>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</si>
  <si>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</si>
  <si>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</si>
  <si>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</si>
  <si>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</si>
  <si>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</si>
  <si>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</si>
  <si>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</si>
  <si>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</si>
  <si>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</si>
  <si>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</si>
  <si>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</si>
  <si>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</si>
  <si>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</si>
  <si>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</si>
  <si>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</si>
  <si>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</si>
  <si>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</si>
  <si>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</si>
  <si>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</si>
  <si>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</si>
  <si>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</si>
  <si>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</si>
  <si>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</si>
  <si>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</si>
  <si>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</si>
  <si>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</si>
  <si>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</si>
  <si>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</si>
  <si>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</si>
  <si>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</si>
  <si>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</si>
  <si>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</si>
  <si>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</si>
  <si>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</si>
  <si>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</si>
  <si>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</si>
  <si>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</si>
  <si>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</si>
  <si>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</si>
  <si>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</si>
  <si>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</si>
  <si>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</si>
  <si>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</si>
  <si>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</si>
  <si>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</si>
  <si>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</si>
  <si>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</si>
  <si>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</si>
  <si>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</si>
  <si>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</si>
  <si>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</si>
  <si>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</si>
  <si>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</si>
  <si>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</si>
  <si>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</si>
  <si>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</si>
  <si>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</si>
  <si>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</si>
  <si>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</si>
  <si>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</si>
  <si>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</si>
  <si>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</si>
  <si>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</si>
  <si>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</si>
  <si>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</si>
  <si>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</si>
  <si>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</si>
  <si>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</si>
  <si>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</si>
  <si>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</si>
  <si>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</si>
  <si>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</si>
  <si>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</si>
  <si>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</si>
  <si>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</si>
  <si>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</si>
  <si>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</si>
  <si>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</si>
  <si>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</si>
  <si>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</si>
  <si>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</si>
  <si>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</si>
  <si>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</si>
  <si>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</si>
  <si>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</si>
  <si>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</si>
  <si>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</si>
  <si>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</si>
  <si>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</si>
  <si>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</si>
  <si>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</si>
  <si>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</si>
  <si>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</si>
  <si>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</si>
  <si>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</si>
  <si>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</si>
  <si>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</si>
  <si>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</si>
  <si>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</si>
  <si>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</si>
  <si>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</si>
  <si>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</si>
  <si>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</si>
  <si>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</si>
  <si>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</si>
  <si>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</si>
  <si>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</si>
  <si>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</si>
  <si>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</si>
  <si>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</si>
  <si>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</si>
  <si>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</si>
  <si>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</si>
  <si>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</si>
  <si>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</si>
  <si>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</si>
  <si>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</si>
  <si>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</si>
  <si>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</si>
  <si>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</si>
  <si>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</si>
  <si>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</si>
  <si>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</si>
  <si>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</si>
  <si>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</si>
  <si>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</si>
  <si>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</si>
  <si>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</si>
  <si>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</si>
  <si>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</si>
  <si>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</si>
  <si>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</si>
  <si>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</si>
  <si>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</si>
  <si>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</si>
  <si>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</si>
  <si>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</si>
  <si>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</si>
  <si>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</si>
  <si>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</si>
  <si>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</si>
  <si>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</si>
  <si>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</si>
  <si>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</si>
  <si>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</si>
  <si>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</si>
  <si>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</si>
  <si>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</si>
  <si>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</si>
  <si>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</si>
  <si>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</si>
  <si>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</si>
  <si>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</si>
  <si>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</si>
  <si>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</si>
  <si>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</si>
  <si>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</si>
  <si>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</si>
  <si>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</si>
  <si>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</si>
  <si>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</si>
  <si>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</si>
  <si>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</si>
  <si>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</si>
  <si>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</si>
  <si>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</si>
  <si>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</si>
  <si>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</si>
  <si>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</si>
  <si>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</si>
  <si>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</si>
  <si>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</si>
  <si>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</si>
  <si>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</si>
  <si>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</si>
  <si>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</si>
  <si>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</si>
  <si>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</si>
  <si>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</si>
  <si>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</si>
  <si>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</si>
  <si>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</si>
  <si>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</si>
  <si>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</si>
  <si>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</si>
  <si>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</si>
  <si>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</si>
  <si>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</si>
  <si>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</si>
  <si>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</si>
  <si>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</si>
  <si>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</si>
  <si>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</si>
  <si>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</si>
  <si>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</si>
  <si>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</si>
  <si>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</si>
  <si>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</si>
  <si>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</si>
  <si>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</si>
  <si>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</si>
  <si>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</si>
  <si>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</si>
  <si>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</si>
  <si>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</si>
  <si>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</si>
  <si>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</si>
  <si>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</si>
  <si>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</si>
  <si>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</si>
  <si>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</si>
  <si>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</si>
  <si>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</si>
  <si>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</si>
  <si>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</si>
  <si>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</si>
  <si>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</si>
  <si>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</si>
  <si>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</si>
  <si>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</si>
  <si>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</si>
  <si>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</si>
  <si>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</si>
  <si>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</si>
  <si>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</si>
  <si>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</si>
  <si>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</si>
  <si>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</si>
  <si>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</si>
  <si>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</si>
  <si>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</si>
  <si>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</si>
  <si>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</si>
  <si>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</si>
  <si>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</si>
  <si>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</si>
  <si>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</si>
  <si>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</si>
  <si>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</si>
  <si>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</si>
  <si>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</si>
  <si>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</si>
  <si>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</si>
  <si>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</si>
  <si>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</si>
  <si>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</si>
  <si>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</si>
  <si>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</si>
  <si>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</si>
  <si>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</si>
  <si>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</si>
  <si>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</si>
  <si>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</si>
  <si>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</si>
  <si>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</si>
  <si>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</si>
  <si>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</si>
  <si>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</si>
  <si>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</si>
  <si>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</si>
  <si>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</si>
  <si>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</si>
  <si>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</si>
  <si>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</si>
  <si>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</si>
  <si>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</si>
  <si>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</si>
  <si>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</si>
  <si>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</si>
  <si>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</si>
  <si>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</si>
  <si>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</si>
  <si>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</si>
  <si>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</si>
  <si>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</si>
  <si>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</si>
  <si>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</si>
  <si>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</si>
  <si>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</si>
  <si>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</si>
  <si>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</si>
  <si>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</si>
  <si>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</si>
  <si>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</si>
  <si>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</si>
  <si>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</si>
  <si>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</si>
  <si>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</si>
  <si>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</si>
  <si>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</si>
  <si>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</si>
  <si>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</si>
  <si>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</si>
  <si>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</si>
  <si>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</si>
  <si>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</si>
  <si>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</si>
  <si>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</si>
  <si>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</si>
  <si>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</si>
  <si>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</si>
  <si>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</si>
  <si>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</si>
  <si>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</si>
  <si>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</si>
  <si>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</si>
  <si>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</si>
  <si>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</si>
  <si>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</si>
  <si>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</si>
  <si>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</si>
  <si>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</si>
  <si>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</si>
  <si>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</si>
  <si>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</si>
  <si>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</si>
  <si>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</si>
  <si>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</si>
  <si>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</si>
  <si>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</si>
  <si>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</si>
  <si>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</si>
  <si>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</si>
  <si>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</si>
  <si>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</si>
  <si>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</si>
  <si>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</si>
  <si>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</si>
  <si>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</si>
  <si>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</si>
  <si>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</si>
  <si>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</si>
  <si>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</si>
  <si>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</si>
  <si>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</si>
  <si>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</si>
  <si>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</si>
  <si>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</si>
  <si>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</si>
  <si>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</si>
  <si>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</si>
  <si>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</si>
  <si>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</si>
  <si>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</si>
  <si>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</si>
  <si>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</si>
  <si>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</si>
  <si>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</si>
  <si>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</si>
  <si>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</si>
  <si>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</si>
  <si>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</si>
  <si>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</si>
  <si>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</si>
  <si>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</si>
  <si>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</si>
  <si>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</si>
  <si>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</si>
  <si>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</si>
  <si>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</si>
  <si>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</si>
  <si>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</si>
  <si>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</si>
  <si>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</si>
  <si>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</si>
  <si>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</si>
  <si>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</si>
  <si>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</si>
  <si>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</si>
  <si>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</si>
  <si>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</si>
  <si>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</si>
  <si>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</si>
  <si>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</si>
  <si>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</si>
  <si>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</si>
  <si>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</si>
  <si>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</si>
  <si>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</si>
  <si>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</si>
  <si>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</si>
  <si>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</si>
  <si>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</si>
  <si>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</si>
  <si>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</si>
  <si>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</si>
  <si>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</si>
  <si>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</si>
  <si>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</si>
  <si>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</si>
  <si>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</si>
  <si>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</si>
  <si>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</si>
  <si>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</si>
  <si>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</si>
  <si>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</si>
  <si>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</si>
  <si>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</si>
  <si>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</si>
  <si>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</si>
  <si>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</si>
  <si>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</si>
  <si>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</si>
  <si>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</si>
  <si>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</si>
  <si>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</si>
  <si>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</si>
  <si>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</si>
  <si>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</si>
  <si>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</si>
  <si>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</si>
  <si>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</si>
  <si>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</si>
  <si>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</si>
  <si>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</si>
  <si>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</si>
  <si>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</si>
  <si>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</si>
  <si>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</si>
  <si>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</si>
  <si>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</si>
  <si>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</si>
  <si>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</si>
  <si>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</si>
  <si>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</si>
  <si>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</si>
  <si>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</si>
  <si>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</si>
  <si>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</si>
  <si>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</si>
  <si>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</si>
  <si>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</si>
  <si>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</si>
  <si>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</si>
  <si>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</si>
  <si>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</si>
  <si>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</si>
  <si>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</si>
  <si>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</si>
  <si>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</si>
  <si>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</si>
  <si>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</si>
  <si>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</si>
  <si>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</si>
  <si>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</si>
  <si>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</si>
  <si>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</si>
  <si>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</si>
  <si>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</si>
  <si>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</si>
  <si>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</si>
  <si>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</si>
  <si>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</si>
  <si>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</si>
  <si>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</si>
  <si>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</si>
  <si>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</si>
  <si>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</si>
  <si>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</si>
  <si>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</si>
  <si>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</si>
  <si>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</si>
  <si>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</si>
  <si>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</si>
  <si>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</si>
  <si>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</si>
  <si>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</si>
  <si>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</si>
  <si>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</si>
  <si>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</si>
  <si>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</si>
  <si>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</si>
  <si>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</si>
  <si>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</si>
  <si>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</si>
  <si>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</si>
  <si>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</si>
  <si>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</si>
  <si>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</si>
  <si>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</si>
  <si>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</si>
  <si>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</si>
  <si>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</si>
  <si>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</si>
  <si>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</si>
  <si>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</si>
  <si>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</si>
  <si>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</si>
  <si>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</si>
  <si>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</si>
  <si>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</si>
  <si>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</si>
  <si>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</si>
  <si>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</si>
  <si>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</si>
  <si>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</si>
  <si>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</si>
  <si>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</si>
  <si>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</si>
  <si>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</si>
  <si>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</si>
  <si>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</si>
  <si>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</si>
  <si>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</si>
  <si>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</si>
  <si>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</si>
  <si>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</si>
  <si>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</si>
  <si>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</si>
  <si>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</si>
  <si>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</si>
  <si>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</si>
  <si>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</si>
  <si>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</si>
  <si>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</si>
  <si>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</si>
  <si>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</si>
  <si>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</si>
  <si>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</si>
  <si>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</si>
  <si>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</si>
  <si>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</si>
  <si>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</si>
  <si>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</si>
  <si>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</si>
  <si>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</si>
  <si>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</si>
  <si>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</si>
  <si>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</si>
  <si>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</si>
  <si>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</si>
  <si>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</si>
  <si>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</si>
  <si>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</si>
  <si>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</si>
  <si>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</si>
  <si>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</si>
  <si>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</si>
  <si>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</si>
  <si>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</si>
  <si>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</si>
  <si>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</si>
  <si>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</si>
  <si>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</si>
  <si>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</si>
  <si>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</si>
  <si>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</si>
  <si>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</si>
  <si>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</si>
  <si>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</si>
  <si>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</si>
  <si>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</si>
  <si>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</si>
  <si>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</si>
  <si>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</si>
  <si>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</si>
  <si>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</si>
  <si>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</si>
  <si>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</si>
  <si>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</si>
  <si>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</si>
  <si>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</si>
  <si>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</si>
  <si>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</si>
  <si>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</si>
  <si>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</si>
  <si>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</si>
  <si>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</si>
  <si>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</si>
  <si>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</si>
  <si>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</si>
  <si>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</si>
  <si>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</si>
  <si>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</si>
  <si>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</si>
  <si>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</si>
  <si>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</si>
  <si>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</si>
  <si>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</si>
  <si>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</si>
  <si>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</si>
  <si>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</si>
  <si>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</si>
  <si>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</si>
  <si>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</si>
  <si>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</si>
  <si>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</si>
  <si>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</si>
  <si>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</si>
  <si>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</si>
  <si>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</si>
  <si>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</si>
  <si>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</si>
  <si>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</si>
  <si>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</si>
  <si>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</si>
  <si>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</si>
  <si>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</si>
  <si>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</si>
  <si>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</si>
  <si>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</si>
  <si>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</si>
  <si>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</si>
  <si>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</si>
  <si>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</si>
  <si>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</si>
  <si>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</si>
  <si>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</si>
  <si>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</si>
  <si>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</si>
  <si>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</si>
  <si>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</si>
  <si>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</si>
  <si>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</si>
  <si>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</si>
  <si>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</si>
  <si>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</si>
  <si>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</si>
  <si>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</si>
  <si>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</si>
  <si>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</si>
  <si>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</si>
  <si>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</si>
  <si>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</si>
  <si>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</si>
  <si>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</si>
  <si>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</si>
  <si>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</si>
  <si>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</si>
  <si>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</si>
  <si>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</si>
  <si>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</si>
  <si>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</si>
  <si>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</si>
  <si>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</si>
  <si>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</si>
  <si>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</si>
  <si>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</si>
  <si>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</si>
  <si>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</si>
  <si>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</si>
  <si>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</si>
  <si>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</si>
  <si>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</si>
  <si>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</si>
  <si>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</si>
  <si>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</si>
  <si>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</si>
  <si>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</si>
  <si>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</si>
  <si>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</si>
  <si>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</si>
  <si>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</si>
  <si>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</si>
  <si>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</si>
  <si>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</si>
  <si>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</si>
  <si>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</si>
  <si>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</si>
  <si>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</si>
  <si>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</si>
  <si>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</si>
  <si>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</si>
  <si>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</si>
  <si>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</si>
  <si>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</si>
  <si>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</si>
  <si>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</si>
  <si>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</si>
  <si>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</si>
  <si>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</si>
  <si>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</si>
  <si>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</si>
  <si>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</si>
  <si>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</si>
  <si>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</si>
  <si>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</si>
  <si>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</si>
  <si>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</si>
  <si>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</si>
  <si>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</si>
  <si>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</si>
  <si>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</si>
  <si>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</si>
  <si>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</si>
  <si>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</si>
  <si>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</si>
  <si>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</si>
  <si>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</si>
  <si>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</si>
  <si>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</si>
  <si>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</si>
  <si>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</si>
  <si>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</si>
  <si>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</si>
  <si>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</si>
  <si>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</si>
  <si>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</si>
  <si>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</si>
  <si>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</si>
  <si>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</si>
  <si>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</si>
  <si>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</si>
  <si>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</si>
  <si>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</si>
  <si>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</si>
  <si>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</si>
  <si>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</si>
  <si>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</si>
  <si>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</si>
  <si>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</si>
  <si>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</si>
  <si>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</si>
  <si>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</si>
  <si>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</si>
  <si>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</si>
  <si>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</si>
  <si>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</si>
  <si>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</si>
  <si>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</si>
  <si>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</si>
  <si>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</si>
  <si>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</si>
  <si>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</si>
  <si>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</si>
  <si>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</si>
  <si>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</si>
  <si>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</si>
  <si>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</si>
  <si>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</si>
  <si>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</si>
  <si>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</si>
  <si>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</si>
  <si>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</si>
  <si>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</si>
  <si>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</si>
  <si>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</si>
  <si>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</si>
  <si>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</si>
  <si>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</si>
  <si>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</si>
  <si>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</si>
  <si>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</si>
  <si>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</si>
  <si>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</si>
  <si>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</si>
  <si>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</si>
  <si>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</si>
  <si>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</si>
  <si>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</si>
  <si>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</si>
  <si>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</si>
  <si>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</si>
  <si>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</si>
  <si>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</si>
  <si>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</si>
  <si>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</si>
  <si>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</si>
  <si>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</si>
  <si>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</si>
  <si>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</si>
  <si>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</si>
  <si>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</si>
  <si>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</si>
  <si>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</si>
  <si>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</si>
  <si>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</si>
  <si>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</si>
  <si>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</si>
  <si>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</si>
  <si>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</si>
  <si>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</si>
  <si>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</si>
  <si>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</si>
  <si>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</si>
  <si>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</si>
  <si>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</si>
  <si>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</si>
  <si>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</si>
  <si>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</si>
  <si>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</si>
  <si>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</si>
  <si>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</si>
  <si>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</si>
  <si>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</si>
  <si>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</si>
  <si>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</si>
  <si>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</si>
  <si>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</si>
  <si>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</si>
  <si>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</si>
  <si>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</si>
  <si>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</si>
  <si>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</si>
  <si>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</si>
  <si>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</si>
  <si>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</si>
  <si>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</si>
  <si>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</si>
  <si>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</si>
  <si>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</si>
  <si>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</si>
  <si>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</si>
  <si>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</si>
  <si>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</si>
  <si>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</si>
  <si>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</si>
  <si>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</si>
  <si>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</si>
  <si>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</si>
  <si>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</si>
  <si>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</si>
  <si>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</si>
  <si>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</si>
  <si>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</si>
  <si>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</si>
  <si>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</si>
  <si>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</si>
  <si>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</si>
  <si>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</si>
  <si>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</si>
  <si>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</si>
  <si>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</si>
  <si>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</si>
  <si>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</si>
  <si>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</si>
  <si>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</si>
  <si>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</si>
  <si>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</si>
  <si>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</si>
  <si>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</si>
  <si>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</si>
  <si>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</si>
  <si>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</si>
  <si>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</si>
  <si>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</si>
  <si>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</si>
  <si>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</si>
  <si>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</si>
  <si>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</si>
  <si>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</si>
  <si>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</si>
  <si>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</si>
  <si>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</si>
  <si>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</si>
  <si>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</si>
  <si>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</si>
  <si>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</si>
  <si>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</si>
  <si>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</si>
  <si>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</si>
  <si>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</si>
  <si>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</si>
  <si>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</si>
  <si>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</si>
  <si>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</si>
  <si>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</si>
  <si>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</si>
  <si>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</si>
  <si>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</si>
  <si>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</si>
  <si>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</si>
  <si>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</si>
  <si>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</si>
  <si>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</si>
  <si>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</si>
  <si>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</si>
  <si>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</si>
  <si>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</si>
  <si>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</si>
  <si>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</si>
  <si>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</si>
  <si>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</si>
  <si>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</si>
  <si>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</si>
  <si>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</si>
  <si>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</si>
  <si>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</si>
  <si>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</si>
  <si>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</si>
  <si>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</si>
  <si>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</si>
  <si>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</si>
  <si>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</si>
  <si>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</si>
  <si>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</si>
  <si>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</si>
  <si>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</si>
  <si>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</si>
  <si>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</si>
  <si>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</si>
  <si>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</si>
  <si>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</si>
  <si>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</si>
  <si>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</si>
  <si>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</si>
  <si>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</si>
  <si>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</si>
  <si>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</si>
  <si>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</si>
  <si>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</si>
  <si>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</si>
  <si>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</si>
  <si>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</si>
  <si>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</si>
  <si>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</si>
  <si>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</si>
  <si>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</si>
  <si>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</si>
  <si>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</si>
  <si>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</si>
  <si>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</si>
  <si>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</si>
  <si>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</si>
  <si>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</si>
  <si>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</si>
  <si>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</si>
  <si>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</si>
  <si>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</si>
  <si>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</si>
  <si>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</si>
  <si>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</si>
  <si>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</si>
  <si>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</si>
  <si>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</si>
  <si>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</si>
  <si>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</si>
  <si>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</si>
  <si>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</si>
  <si>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</si>
  <si>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</si>
  <si>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</si>
  <si>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</si>
  <si>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</si>
  <si>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</si>
  <si>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</si>
  <si>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</si>
  <si>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</si>
  <si>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</si>
  <si>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</si>
  <si>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</si>
  <si>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</si>
  <si>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</si>
  <si>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</si>
  <si>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</si>
  <si>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</si>
  <si>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</si>
  <si>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</si>
  <si>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</si>
  <si>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</si>
  <si>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</si>
  <si>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</si>
  <si>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</si>
  <si>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</si>
  <si>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</si>
  <si>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</si>
  <si>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</si>
  <si>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</si>
  <si>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</si>
  <si>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</si>
  <si>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</si>
  <si>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</si>
  <si>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</si>
  <si>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</si>
  <si>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</si>
  <si>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</si>
  <si>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</si>
  <si>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</si>
  <si>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</si>
  <si>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</si>
  <si>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</si>
  <si>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</si>
  <si>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</si>
  <si>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</si>
  <si>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</si>
  <si>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</si>
  <si>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</si>
  <si>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</si>
  <si>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</si>
  <si>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</si>
  <si>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</si>
  <si>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</si>
  <si>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</si>
  <si>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</si>
  <si>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</si>
  <si>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</si>
  <si>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</si>
  <si>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</si>
  <si>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</si>
  <si>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</si>
  <si>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</si>
  <si>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</si>
  <si>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</si>
  <si>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</si>
  <si>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</si>
  <si>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</si>
  <si>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</si>
  <si>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</si>
  <si>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</si>
  <si>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</si>
  <si>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</si>
  <si>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</si>
  <si>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</si>
  <si>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</si>
  <si>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</si>
  <si>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</si>
  <si>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</si>
  <si>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</si>
  <si>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</si>
  <si>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</si>
  <si>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</si>
  <si>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</si>
  <si>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</si>
  <si>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</si>
  <si>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</si>
  <si>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</si>
  <si>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</si>
  <si>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</si>
  <si>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</si>
  <si>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</si>
  <si>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</si>
  <si>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</si>
  <si>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</si>
  <si>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</si>
  <si>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</si>
  <si>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</si>
  <si>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</si>
  <si>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</si>
  <si>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</si>
  <si>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</si>
  <si>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</si>
  <si>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</si>
  <si>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</si>
  <si>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</si>
  <si>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</si>
  <si>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</si>
  <si>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</si>
  <si>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</si>
  <si>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</si>
  <si>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</si>
  <si>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</si>
  <si>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</si>
  <si>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</si>
  <si>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</si>
  <si>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</si>
  <si>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</si>
  <si>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</si>
  <si>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</si>
  <si>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</si>
  <si>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</si>
  <si>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</si>
  <si>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</si>
  <si>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</si>
  <si>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</si>
  <si>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</si>
  <si>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</si>
  <si>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</si>
  <si>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</si>
  <si>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</si>
  <si>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</si>
  <si>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</si>
  <si>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</si>
  <si>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</si>
  <si>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</si>
  <si>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</si>
  <si>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</si>
  <si>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</si>
  <si>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</si>
  <si>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</si>
  <si>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</si>
  <si>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</si>
  <si>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</si>
  <si>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</si>
  <si>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</si>
  <si>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</si>
  <si>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</si>
  <si>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</si>
  <si>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</si>
  <si>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</si>
  <si>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</si>
  <si>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</si>
  <si>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</si>
  <si>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</si>
  <si>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</si>
  <si>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</si>
  <si>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</si>
  <si>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</si>
  <si>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</si>
  <si>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</si>
  <si>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</si>
  <si>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</si>
  <si>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</si>
  <si>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</si>
  <si>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</si>
  <si>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</si>
  <si>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</si>
  <si>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</si>
  <si>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</si>
  <si>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</si>
  <si>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</si>
  <si>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</si>
  <si>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</si>
  <si>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</si>
  <si>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</si>
  <si>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</si>
  <si>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</si>
  <si>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</si>
  <si>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</si>
  <si>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</si>
  <si>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</si>
  <si>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</si>
  <si>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</si>
  <si>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</si>
  <si>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</si>
  <si>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</si>
  <si>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</si>
  <si>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</si>
  <si>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</si>
  <si>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</si>
  <si>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</si>
  <si>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</si>
  <si>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</si>
  <si>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</si>
  <si>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</si>
  <si>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</si>
  <si>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</si>
  <si>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</si>
  <si>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</si>
  <si>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</si>
  <si>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</si>
  <si>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</si>
  <si>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</si>
  <si>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</si>
  <si>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</si>
  <si>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</si>
  <si>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</si>
  <si>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</si>
  <si>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</si>
  <si>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</si>
  <si>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</si>
  <si>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</si>
  <si>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</si>
  <si>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</si>
  <si>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</si>
  <si>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</si>
  <si>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</si>
  <si>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</si>
  <si>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</si>
  <si>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</si>
  <si>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</si>
  <si>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</si>
  <si>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</si>
  <si>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</si>
  <si>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</si>
  <si>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</si>
  <si>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</si>
  <si>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</si>
  <si>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</si>
  <si>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</si>
  <si>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</si>
  <si>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</si>
  <si>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</si>
  <si>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</si>
  <si>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</si>
  <si>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</si>
  <si>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</si>
  <si>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</si>
  <si>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</si>
  <si>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</si>
  <si>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</si>
  <si>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</si>
  <si>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</si>
  <si>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</si>
  <si>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</si>
  <si>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</si>
  <si>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</si>
  <si>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</si>
  <si>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</si>
  <si>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</si>
  <si>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</si>
  <si>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</si>
  <si>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</si>
  <si>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</si>
  <si>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</si>
  <si>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</si>
  <si>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</si>
  <si>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</si>
  <si>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</si>
  <si>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</si>
  <si>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</si>
  <si>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</si>
  <si>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</si>
  <si>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</si>
  <si>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</si>
  <si>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</si>
  <si>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</si>
  <si>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</si>
  <si>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</si>
  <si>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</si>
  <si>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</si>
  <si>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</si>
  <si>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</si>
  <si>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</si>
  <si>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</si>
  <si>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</si>
  <si>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</si>
  <si>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</si>
  <si>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</si>
  <si>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</si>
  <si>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</si>
  <si>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</si>
  <si>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</si>
  <si>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</si>
  <si>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</si>
  <si>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</si>
  <si>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</si>
  <si>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</si>
  <si>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</si>
  <si>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</si>
  <si>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</si>
  <si>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</si>
  <si>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</si>
  <si>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</si>
  <si>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</si>
  <si>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</si>
  <si>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</si>
  <si>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</si>
  <si>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</si>
  <si>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</si>
  <si>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</si>
  <si>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</si>
  <si>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</si>
  <si>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</si>
  <si>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</si>
  <si>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</si>
  <si>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</si>
  <si>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</si>
  <si>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</si>
  <si>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</si>
  <si>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</si>
  <si>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</si>
  <si>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</si>
  <si>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</si>
  <si>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</si>
  <si>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</si>
  <si>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</si>
  <si>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</si>
  <si>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</si>
  <si>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</si>
  <si>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</si>
  <si>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</si>
  <si>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</si>
  <si>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</si>
  <si>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</si>
  <si>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</si>
  <si>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</si>
  <si>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</si>
  <si>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</si>
  <si>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</si>
  <si>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</si>
  <si>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</si>
  <si>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</si>
  <si>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</si>
  <si>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</si>
  <si>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</si>
  <si>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</si>
  <si>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</si>
  <si>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</si>
  <si>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</si>
  <si>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</si>
  <si>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</si>
  <si>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</si>
  <si>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</si>
  <si>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</si>
  <si>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</si>
  <si>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</si>
  <si>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</si>
  <si>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</si>
  <si>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</si>
  <si>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</si>
  <si>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</si>
  <si>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</si>
  <si>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</si>
  <si>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</si>
  <si>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</si>
  <si>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</si>
  <si>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</si>
  <si>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</si>
  <si>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</si>
  <si>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</si>
  <si>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</si>
  <si>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</si>
  <si>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</si>
  <si>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</si>
  <si>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</si>
  <si>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</si>
  <si>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</si>
  <si>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</si>
  <si>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</si>
  <si>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</si>
  <si>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</si>
  <si>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</si>
  <si>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</si>
  <si>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</si>
  <si>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</si>
  <si>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</si>
  <si>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</si>
  <si>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</si>
  <si>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</si>
  <si>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</si>
  <si>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</si>
  <si>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</si>
  <si>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</si>
  <si>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</si>
  <si>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</si>
  <si>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</si>
  <si>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</si>
  <si>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</si>
  <si>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</si>
  <si>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</si>
  <si>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</si>
  <si>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</si>
  <si>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</si>
  <si>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</si>
  <si>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</si>
  <si>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</si>
  <si>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</si>
  <si>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</si>
  <si>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</si>
  <si>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</si>
  <si>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</si>
  <si>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</si>
  <si>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</si>
  <si>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</si>
  <si>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</si>
  <si>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</si>
  <si>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</si>
  <si>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</si>
  <si>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</si>
  <si>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</si>
  <si>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</si>
  <si>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</si>
  <si>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</si>
  <si>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</si>
  <si>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</si>
  <si>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</si>
  <si>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</si>
  <si>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</si>
  <si>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</si>
  <si>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</si>
  <si>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</si>
  <si>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</si>
  <si>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</si>
  <si>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</si>
  <si>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</si>
  <si>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</si>
  <si>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</si>
  <si>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</si>
  <si>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</si>
  <si>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</si>
  <si>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</si>
  <si>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</si>
  <si>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</si>
  <si>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</si>
  <si>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</si>
  <si>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</si>
  <si>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</si>
  <si>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</si>
  <si>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</si>
  <si>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</si>
  <si>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</si>
  <si>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</si>
  <si>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</si>
  <si>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</si>
  <si>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</si>
  <si>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</si>
  <si>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</si>
  <si>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</si>
  <si>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</si>
  <si>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</si>
  <si>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</si>
  <si>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</si>
  <si>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</si>
  <si>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</si>
  <si>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</si>
  <si>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</si>
  <si>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</si>
  <si>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</si>
  <si>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</si>
  <si>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</si>
  <si>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</si>
  <si>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</si>
  <si>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</si>
  <si>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</si>
  <si>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</si>
  <si>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</si>
  <si>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</si>
  <si>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</si>
  <si>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</si>
  <si>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</si>
  <si>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</si>
  <si>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</si>
  <si>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</si>
  <si>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</si>
  <si>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</si>
  <si>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</si>
  <si>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</si>
  <si>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</si>
  <si>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</si>
  <si>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</si>
  <si>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</si>
  <si>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</si>
  <si>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</si>
  <si>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</si>
  <si>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</si>
  <si>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</si>
  <si>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</si>
  <si>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</si>
  <si>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</si>
  <si>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</si>
  <si>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</si>
  <si>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</si>
  <si>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</si>
  <si>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</si>
  <si>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</si>
  <si>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</si>
  <si>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</si>
  <si>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</si>
  <si>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</si>
  <si>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</si>
  <si>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</si>
  <si>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</si>
  <si>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</si>
  <si>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</si>
  <si>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</si>
  <si>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</si>
  <si>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</si>
  <si>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</si>
  <si>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</si>
  <si>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</si>
  <si>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</si>
  <si>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</si>
  <si>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</si>
  <si>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</si>
  <si>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</si>
  <si>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</si>
  <si>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</si>
  <si>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</si>
  <si>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</si>
  <si>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</si>
  <si>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</si>
  <si>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</si>
  <si>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</si>
  <si>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</si>
  <si>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</si>
  <si>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</si>
  <si>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</si>
  <si>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</si>
  <si>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</si>
  <si>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</si>
  <si>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</si>
  <si>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</si>
  <si>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</si>
  <si>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</si>
  <si>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</si>
  <si>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</si>
  <si>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</si>
  <si>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</si>
  <si>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</si>
  <si>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</si>
  <si>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</si>
  <si>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</si>
  <si>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</si>
  <si>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</si>
  <si>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</si>
  <si>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</si>
  <si>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</si>
  <si>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</si>
  <si>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</si>
  <si>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</si>
  <si>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</si>
  <si>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</si>
  <si>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</si>
  <si>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</si>
  <si>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</si>
  <si>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</si>
  <si>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</si>
  <si>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</si>
  <si>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</si>
  <si>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</si>
  <si>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</si>
  <si>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</si>
  <si>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</si>
  <si>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</si>
  <si>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</si>
  <si>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</si>
  <si>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</si>
  <si>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</si>
  <si>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</si>
  <si>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</si>
  <si>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</si>
  <si>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</si>
  <si>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</si>
  <si>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</si>
  <si>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</si>
  <si>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</si>
  <si>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</si>
  <si>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</si>
  <si>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</si>
  <si>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</si>
  <si>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</si>
  <si>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</si>
  <si>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</si>
  <si>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</si>
  <si>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</si>
  <si>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</si>
  <si>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</si>
  <si>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</si>
  <si>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</si>
  <si>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</si>
  <si>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</si>
  <si>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</si>
  <si>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</si>
  <si>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</si>
  <si>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</si>
  <si>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</si>
  <si>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</si>
  <si>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</si>
  <si>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</si>
  <si>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</si>
  <si>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</si>
  <si>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</si>
  <si>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</si>
  <si>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</si>
  <si>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</si>
  <si>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</si>
  <si>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</si>
  <si>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</si>
  <si>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</si>
  <si>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</si>
  <si>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</si>
  <si>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</si>
  <si>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</si>
  <si>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</si>
  <si>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</si>
  <si>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</si>
  <si>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</si>
  <si>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</si>
  <si>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</si>
  <si>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</si>
  <si>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</si>
  <si>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</si>
  <si>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</si>
  <si>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</si>
  <si>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</si>
  <si>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</si>
  <si>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</si>
  <si>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</si>
  <si>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</si>
  <si>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</si>
  <si>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</si>
  <si>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</si>
  <si>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</si>
  <si>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</si>
  <si>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</si>
  <si>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</si>
  <si>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</si>
  <si>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</si>
  <si>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</si>
  <si>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</si>
  <si>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</si>
  <si>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</si>
  <si>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</si>
  <si>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</si>
  <si>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</si>
  <si>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</si>
  <si>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</si>
  <si>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</si>
  <si>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</si>
  <si>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</si>
  <si>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</si>
  <si>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</si>
  <si>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</si>
  <si>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</si>
  <si>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</si>
  <si>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</si>
  <si>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</si>
  <si>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</si>
  <si>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</si>
  <si>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</si>
  <si>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</si>
  <si>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</si>
  <si>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</si>
  <si>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</si>
  <si>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</si>
  <si>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</si>
  <si>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</si>
  <si>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</si>
  <si>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</si>
  <si>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</si>
  <si>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</si>
  <si>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</si>
  <si>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</si>
  <si>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</si>
  <si>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</si>
  <si>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</si>
  <si>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</si>
  <si>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</si>
  <si>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</si>
  <si>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</si>
  <si>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</si>
  <si>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</si>
  <si>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</si>
  <si>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</si>
  <si>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</si>
  <si>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</si>
  <si>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</si>
  <si>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</si>
  <si>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</si>
  <si>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</si>
  <si>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</si>
  <si>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</si>
  <si>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</si>
  <si>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</si>
  <si>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</si>
  <si>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</si>
  <si>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</si>
  <si>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</si>
  <si>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</si>
  <si>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</si>
  <si>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</si>
  <si>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</si>
  <si>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</si>
  <si>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</si>
  <si>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</si>
  <si>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</si>
  <si>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</si>
  <si>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</si>
  <si>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</si>
  <si>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</si>
  <si>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</si>
  <si>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</si>
  <si>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</si>
  <si>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</si>
  <si>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</si>
  <si>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</si>
  <si>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</si>
  <si>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</si>
  <si>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</si>
  <si>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</si>
  <si>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</si>
  <si>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</si>
  <si>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</si>
  <si>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</si>
  <si>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</si>
  <si>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</si>
  <si>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</si>
  <si>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</si>
  <si>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</si>
  <si>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</si>
  <si>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</si>
  <si>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</si>
  <si>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</si>
  <si>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</si>
  <si>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</si>
  <si>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</si>
  <si>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</si>
  <si>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</si>
  <si>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</si>
  <si>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</si>
  <si>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</si>
  <si>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</si>
  <si>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</si>
  <si>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</si>
  <si>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</si>
  <si>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</si>
  <si>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</si>
  <si>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</si>
  <si>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</si>
  <si>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</si>
  <si>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</si>
  <si>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</si>
  <si>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</si>
  <si>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</si>
  <si>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</si>
  <si>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</si>
  <si>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</si>
  <si>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</si>
  <si>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</si>
  <si>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</si>
  <si>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</si>
  <si>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</si>
  <si>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</si>
  <si>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</si>
  <si>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</si>
  <si>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</si>
  <si>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</si>
  <si>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</si>
  <si>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</si>
  <si>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</si>
  <si>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</si>
  <si>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</si>
  <si>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</si>
  <si>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</si>
  <si>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</si>
  <si>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</si>
  <si>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</si>
  <si>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</si>
  <si>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</si>
  <si>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</si>
  <si>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</si>
  <si>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</si>
  <si>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</si>
  <si>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</si>
  <si>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</si>
  <si>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</si>
  <si>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</si>
  <si>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</si>
  <si>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</si>
  <si>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</si>
  <si>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</si>
  <si>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</si>
  <si>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</si>
  <si>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</si>
  <si>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</si>
  <si>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</si>
  <si>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</si>
  <si>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</si>
  <si>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</si>
  <si>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</si>
  <si>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</si>
  <si>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</si>
  <si>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</si>
  <si>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</si>
  <si>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</si>
  <si>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</si>
  <si>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</si>
  <si>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</si>
  <si>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</si>
  <si>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</si>
  <si>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</si>
  <si>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</si>
  <si>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</si>
  <si>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</si>
  <si>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</si>
  <si>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</si>
  <si>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</si>
  <si>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</si>
  <si>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</si>
  <si>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</si>
  <si>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</si>
  <si>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</si>
  <si>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</si>
  <si>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</si>
  <si>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</si>
  <si>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</si>
  <si>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</si>
  <si>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</si>
  <si>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</si>
  <si>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</si>
  <si>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</si>
  <si>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</si>
  <si>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</si>
  <si>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</si>
  <si>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</si>
  <si>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</si>
  <si>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</si>
  <si>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</si>
  <si>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</si>
  <si>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</si>
  <si>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</si>
  <si>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</si>
  <si>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</si>
  <si>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</si>
  <si>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</si>
  <si>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</si>
  <si>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</si>
  <si>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</si>
  <si>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</si>
  <si>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</si>
  <si>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</si>
  <si>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</si>
  <si>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</si>
  <si>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</si>
  <si>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</si>
  <si>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</si>
  <si>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</si>
  <si>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</si>
  <si>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</si>
  <si>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</si>
  <si>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</si>
  <si>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</si>
  <si>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</si>
  <si>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</si>
  <si>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</si>
  <si>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</si>
  <si>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</si>
  <si>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</si>
  <si>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</si>
  <si>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</si>
  <si>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</si>
  <si>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</si>
  <si>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</si>
  <si>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</si>
  <si>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</si>
  <si>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</si>
  <si>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</si>
  <si>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</si>
  <si>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</si>
  <si>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</si>
  <si>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</si>
  <si>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</si>
  <si>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</si>
  <si>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</si>
  <si>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</si>
  <si>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</si>
  <si>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</si>
  <si>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</si>
  <si>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</si>
  <si>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</si>
  <si>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</si>
  <si>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</si>
  <si>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</si>
  <si>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</si>
  <si>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</si>
  <si>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</si>
  <si>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</si>
  <si>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</si>
  <si>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</si>
  <si>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</si>
  <si>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</si>
  <si>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</si>
  <si>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</si>
  <si>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</si>
  <si>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</si>
  <si>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</si>
  <si>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</si>
  <si>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</si>
  <si>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</si>
  <si>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</si>
  <si>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</si>
  <si>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</si>
  <si>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</si>
  <si>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</si>
  <si>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</si>
  <si>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</si>
  <si>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</si>
  <si>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</si>
  <si>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</si>
  <si>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</si>
  <si>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</si>
  <si>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</si>
  <si>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</si>
  <si>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</si>
  <si>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</si>
  <si>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</si>
  <si>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</si>
  <si>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</si>
  <si>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</si>
  <si>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</si>
  <si>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</si>
  <si>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</si>
  <si>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</si>
  <si>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</si>
  <si>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</si>
  <si>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</si>
  <si>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</si>
  <si>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</si>
  <si>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</si>
  <si>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</si>
  <si>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</si>
  <si>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</si>
  <si>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</si>
  <si>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</si>
  <si>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</si>
  <si>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</si>
  <si>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</si>
  <si>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</si>
  <si>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</si>
  <si>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</si>
  <si>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</si>
  <si>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</si>
  <si>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</si>
  <si>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</si>
  <si>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</si>
  <si>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</si>
  <si>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</si>
  <si>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</si>
  <si>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</si>
  <si>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</si>
  <si>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</si>
  <si>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</si>
  <si>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</si>
  <si>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</si>
  <si>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</si>
  <si>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</si>
  <si>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</si>
  <si>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</si>
  <si>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</si>
  <si>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</si>
  <si>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</si>
  <si>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</si>
  <si>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</si>
  <si>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</si>
  <si>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</si>
  <si>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</si>
  <si>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</si>
  <si>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</si>
  <si>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</si>
  <si>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</si>
  <si>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</si>
  <si>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</si>
  <si>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</si>
  <si>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</si>
  <si>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</si>
  <si>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</si>
  <si>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</si>
  <si>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</si>
  <si>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</si>
  <si>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</si>
  <si>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</si>
  <si>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</si>
  <si>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</si>
  <si>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</si>
  <si>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</si>
  <si>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</si>
  <si>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</si>
  <si>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</si>
  <si>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</si>
  <si>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</si>
  <si>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</si>
  <si>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</si>
  <si>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</si>
  <si>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</si>
  <si>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</si>
  <si>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</si>
  <si>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</si>
  <si>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</si>
  <si>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</si>
  <si>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</si>
  <si>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</si>
  <si>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</si>
  <si>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</si>
  <si>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</si>
  <si>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</si>
  <si>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</si>
  <si>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</si>
  <si>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</si>
  <si>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</si>
  <si>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</si>
  <si>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</si>
  <si>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</si>
  <si>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</si>
  <si>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</si>
  <si>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</si>
  <si>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</si>
  <si>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</si>
  <si>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</si>
  <si>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</si>
  <si>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</si>
  <si>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</si>
  <si>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</si>
  <si>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</si>
  <si>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</si>
  <si>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</si>
  <si>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</si>
  <si>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</si>
  <si>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</si>
  <si>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</si>
  <si>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</si>
  <si>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</si>
  <si>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</si>
  <si>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</si>
  <si>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</si>
  <si>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</si>
  <si>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</si>
  <si>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</si>
  <si>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</si>
  <si>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</si>
  <si>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</si>
  <si>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</si>
  <si>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</si>
  <si>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</si>
  <si>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</si>
  <si>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</si>
  <si>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</si>
  <si>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</si>
  <si>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</si>
  <si>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</si>
  <si>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</si>
  <si>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</si>
  <si>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</si>
  <si>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</si>
  <si>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</si>
  <si>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</si>
  <si>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</si>
  <si>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</si>
  <si>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</si>
  <si>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</si>
  <si>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</si>
  <si>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</si>
  <si>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</si>
  <si>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</si>
  <si>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</si>
  <si>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</si>
  <si>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</si>
  <si>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</si>
  <si>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</si>
  <si>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</si>
  <si>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</si>
  <si>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</si>
  <si>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</si>
  <si>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</si>
  <si>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</si>
  <si>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</si>
  <si>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</si>
  <si>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</si>
  <si>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</si>
  <si>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</si>
  <si>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</si>
  <si>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</si>
  <si>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</si>
  <si>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</si>
  <si>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</si>
  <si>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</si>
  <si>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</si>
  <si>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</si>
  <si>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</si>
  <si>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</si>
  <si>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</si>
  <si>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</si>
  <si>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</si>
  <si>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</si>
  <si>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</si>
  <si>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</si>
  <si>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</si>
  <si>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</si>
  <si>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</si>
  <si>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</si>
  <si>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</si>
  <si>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</si>
  <si>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</si>
  <si>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</si>
  <si>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</si>
  <si>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</si>
  <si>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</si>
  <si>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</si>
  <si>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</si>
  <si>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</si>
  <si>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</si>
  <si>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</si>
  <si>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</si>
  <si>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</si>
  <si>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</si>
  <si>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</si>
  <si>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</si>
  <si>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</si>
  <si>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</si>
  <si>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</si>
  <si>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</si>
  <si>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</si>
  <si>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</si>
  <si>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</si>
  <si>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</si>
  <si>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</si>
  <si>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</si>
  <si>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</si>
  <si>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</si>
  <si>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</si>
  <si>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</si>
  <si>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</si>
  <si>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</si>
  <si>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</si>
  <si>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</si>
  <si>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</si>
  <si>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</si>
  <si>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</si>
  <si>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</si>
  <si>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</si>
  <si>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</si>
  <si>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</si>
  <si>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</si>
  <si>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</si>
  <si>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</si>
  <si>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</si>
  <si>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</si>
  <si>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</si>
  <si>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</si>
  <si>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</si>
  <si>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</si>
  <si>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</si>
  <si>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</si>
  <si>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</si>
  <si>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</si>
  <si>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</si>
  <si>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</si>
  <si>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</si>
  <si>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</si>
  <si>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</si>
  <si>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</si>
  <si>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</si>
  <si>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</si>
  <si>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</si>
  <si>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</si>
  <si>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</si>
  <si>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</si>
  <si>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</si>
  <si>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</si>
  <si>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</si>
  <si>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</si>
  <si>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</si>
  <si>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</si>
  <si>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</si>
  <si>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</si>
  <si>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</si>
  <si>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</si>
  <si>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</si>
  <si>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</si>
  <si>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</si>
  <si>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</si>
  <si>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</si>
  <si>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</si>
  <si>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</si>
  <si>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</si>
  <si>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</si>
  <si>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</si>
  <si>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</si>
  <si>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</si>
  <si>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</si>
  <si>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</si>
  <si>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</si>
  <si>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</si>
  <si>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</si>
  <si>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</si>
  <si>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</si>
  <si>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</si>
  <si>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</si>
  <si>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</si>
  <si>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</si>
  <si>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</si>
  <si>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</si>
  <si>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</si>
  <si>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</si>
  <si>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</si>
  <si>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</si>
  <si>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</si>
  <si>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</si>
  <si>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</si>
  <si>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</si>
  <si>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</si>
  <si>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</si>
  <si>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</si>
  <si>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</si>
  <si>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</si>
  <si>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</si>
  <si>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</si>
  <si>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</si>
  <si>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</si>
  <si>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</si>
  <si>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</si>
  <si>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</si>
  <si>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</si>
  <si>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</si>
  <si>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</si>
  <si>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</si>
  <si>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</si>
  <si>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</si>
  <si>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</si>
  <si>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</si>
  <si>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</si>
  <si>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</si>
  <si>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</si>
  <si>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</si>
  <si>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</si>
  <si>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</si>
  <si>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</si>
  <si>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</si>
  <si>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</si>
  <si>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</si>
  <si>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</si>
  <si>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</si>
  <si>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</si>
  <si>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</si>
  <si>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</si>
  <si>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</si>
  <si>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</si>
  <si>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</si>
  <si>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</si>
  <si>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</si>
  <si>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</si>
  <si>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</si>
  <si>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</si>
  <si>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</si>
  <si>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</si>
  <si>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</si>
  <si>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</si>
  <si>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</si>
  <si>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</si>
  <si>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</si>
  <si>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</si>
  <si>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</si>
  <si>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</si>
  <si>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</si>
  <si>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</si>
  <si>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</si>
  <si>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</si>
  <si>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</si>
  <si>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</si>
  <si>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</si>
  <si>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</si>
  <si>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</si>
  <si>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</si>
  <si>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</si>
  <si>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</si>
  <si>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</si>
  <si>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</si>
  <si>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</si>
  <si>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</si>
  <si>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</si>
  <si>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</si>
  <si>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</si>
  <si>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</si>
  <si>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</si>
  <si>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</si>
  <si>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</si>
  <si>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</si>
  <si>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</si>
  <si>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</si>
  <si>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</si>
  <si>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</si>
  <si>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</si>
  <si>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</si>
  <si>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</si>
  <si>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</si>
  <si>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</si>
  <si>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</si>
  <si>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</si>
  <si>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</si>
  <si>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</si>
  <si>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</si>
  <si>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</si>
  <si>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</si>
  <si>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</si>
  <si>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</si>
  <si>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</si>
  <si>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</si>
  <si>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</si>
  <si>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</si>
  <si>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</si>
  <si>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</si>
  <si>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</si>
  <si>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</si>
  <si>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</si>
  <si>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</si>
  <si>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</si>
  <si>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</si>
  <si>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</si>
  <si>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</si>
  <si>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</si>
  <si>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</si>
  <si>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</si>
  <si>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</si>
  <si>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</si>
  <si>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</si>
  <si>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</si>
  <si>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</si>
  <si>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</si>
  <si>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</si>
  <si>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</si>
  <si>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</si>
  <si>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</si>
  <si>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</si>
  <si>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</si>
  <si>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</si>
  <si>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</si>
  <si>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</si>
  <si>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</si>
  <si>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</si>
  <si>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</si>
  <si>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</si>
  <si>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</si>
  <si>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</si>
  <si>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</si>
  <si>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</si>
  <si>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</si>
  <si>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</si>
  <si>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</si>
  <si>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</si>
  <si>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</si>
  <si>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</si>
  <si>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</si>
  <si>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</si>
  <si>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</si>
  <si>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</si>
  <si>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</si>
  <si>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</si>
  <si>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</si>
  <si>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</si>
  <si>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</si>
  <si>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</si>
  <si>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</si>
  <si>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</si>
  <si>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</si>
  <si>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</si>
  <si>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</si>
  <si>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</si>
  <si>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</si>
  <si>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</si>
  <si>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</si>
  <si>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</si>
  <si>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</si>
  <si>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</si>
  <si>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</si>
  <si>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</si>
  <si>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</si>
  <si>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</si>
  <si>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</si>
  <si>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</si>
  <si>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</si>
  <si>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</si>
  <si>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</si>
  <si>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</si>
  <si>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</si>
  <si>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</si>
  <si>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</si>
  <si>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</si>
  <si>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</si>
  <si>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</si>
  <si>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</si>
  <si>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</si>
  <si>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</si>
  <si>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</si>
  <si>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</si>
  <si>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</si>
  <si>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</si>
  <si>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</si>
  <si>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</si>
  <si>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</si>
  <si>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</si>
  <si>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</si>
  <si>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</si>
  <si>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</si>
  <si>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</si>
  <si>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</si>
  <si>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</si>
  <si>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</si>
  <si>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</si>
  <si>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</si>
  <si>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</si>
  <si>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</si>
  <si>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</si>
  <si>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</si>
  <si>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</si>
  <si>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</si>
  <si>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</si>
  <si>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</si>
  <si>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</si>
  <si>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</si>
  <si>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</si>
  <si>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</si>
  <si>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</si>
  <si>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</si>
  <si>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</si>
  <si>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</si>
  <si>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</si>
  <si>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</si>
  <si>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</si>
  <si>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</si>
  <si>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</si>
  <si>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</si>
  <si>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</si>
  <si>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</si>
  <si>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</si>
  <si>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</si>
  <si>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</si>
  <si>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</si>
  <si>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</si>
  <si>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</si>
  <si>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</si>
  <si>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</si>
  <si>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</si>
  <si>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</si>
  <si>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</si>
  <si>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</si>
  <si>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</si>
  <si>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</si>
  <si>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</si>
  <si>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</si>
  <si>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</si>
  <si>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</si>
  <si>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</si>
  <si>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</si>
  <si>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</si>
  <si>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</si>
  <si>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</si>
  <si>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</si>
  <si>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</si>
  <si>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</si>
  <si>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</si>
  <si>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</si>
  <si>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</si>
  <si>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</si>
  <si>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</si>
  <si>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</si>
  <si>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</si>
  <si>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</si>
  <si>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</si>
  <si>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</si>
  <si>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</si>
  <si>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</si>
  <si>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</si>
  <si>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</si>
  <si>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</si>
  <si>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</si>
  <si>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</si>
  <si>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</si>
  <si>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</si>
  <si>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</si>
  <si>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</si>
  <si>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</si>
  <si>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</si>
  <si>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</si>
  <si>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</si>
  <si>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</si>
  <si>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</si>
  <si>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</si>
  <si>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</si>
  <si>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</si>
  <si>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</si>
  <si>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</si>
  <si>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</si>
  <si>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</si>
  <si>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</si>
  <si>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</si>
  <si>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</si>
  <si>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</si>
  <si>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</si>
  <si>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</si>
  <si>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</si>
  <si>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</si>
  <si>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</si>
  <si>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</si>
  <si>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</si>
  <si>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</si>
  <si>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</si>
  <si>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</si>
  <si>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</si>
  <si>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</si>
  <si>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</si>
  <si>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</si>
  <si>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</si>
  <si>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</si>
  <si>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</si>
  <si>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</si>
  <si>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</si>
  <si>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</si>
  <si>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</si>
  <si>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</si>
  <si>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</si>
  <si>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</si>
  <si>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</si>
  <si>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</si>
  <si>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</si>
  <si>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</si>
  <si>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</si>
  <si>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</si>
  <si>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</si>
  <si>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</si>
  <si>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</si>
  <si>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</si>
  <si>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</si>
  <si>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</si>
  <si>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</si>
  <si>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</si>
  <si>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</si>
  <si>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</si>
  <si>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</si>
  <si>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</si>
  <si>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</si>
  <si>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</si>
  <si>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</si>
  <si>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</si>
  <si>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</si>
  <si>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</si>
  <si>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</si>
  <si>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</si>
  <si>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</si>
  <si>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</si>
  <si>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</si>
  <si>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</si>
  <si>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</si>
  <si>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</si>
  <si>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</si>
  <si>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</si>
  <si>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</si>
  <si>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</si>
  <si>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</si>
  <si>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</si>
  <si>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</si>
  <si>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</si>
  <si>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</si>
  <si>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</si>
  <si>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</si>
  <si>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</si>
  <si>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</si>
  <si>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</si>
  <si>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</si>
  <si>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</si>
  <si>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</si>
  <si>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</si>
  <si>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</si>
  <si>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</si>
  <si>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</si>
  <si>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</si>
  <si>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</si>
  <si>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</si>
  <si>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</si>
  <si>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</si>
  <si>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</si>
  <si>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</si>
  <si>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</si>
  <si>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</si>
  <si>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</si>
  <si>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</si>
  <si>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</si>
  <si>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</si>
  <si>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</si>
  <si>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</si>
  <si>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</si>
  <si>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</si>
  <si>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</si>
  <si>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</si>
  <si>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</si>
  <si>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</si>
  <si>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</si>
  <si>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</si>
  <si>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</si>
  <si>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</si>
  <si>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</si>
  <si>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</si>
  <si>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</si>
  <si>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</si>
  <si>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</si>
  <si>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</si>
  <si>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</si>
  <si>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</si>
  <si>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</si>
  <si>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</si>
  <si>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</si>
  <si>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</si>
  <si>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</si>
  <si>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</si>
  <si>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</si>
  <si>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</si>
  <si>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</si>
  <si>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</si>
  <si>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</si>
  <si>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</si>
  <si>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</si>
  <si>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</si>
  <si>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</si>
  <si>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</si>
  <si>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</si>
  <si>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</si>
  <si>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</si>
  <si>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</si>
  <si>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</si>
  <si>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</si>
  <si>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</si>
  <si>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</si>
  <si>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</si>
  <si>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</si>
  <si>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</si>
  <si>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</si>
  <si>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</si>
  <si>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</si>
  <si>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</si>
  <si>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</si>
  <si>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</si>
  <si>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</si>
  <si>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</si>
  <si>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</si>
  <si>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</si>
  <si>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</si>
  <si>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</si>
  <si>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</si>
  <si>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</si>
  <si>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</si>
  <si>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</si>
  <si>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</si>
  <si>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</si>
  <si>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</si>
  <si>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</si>
  <si>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</si>
  <si>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</si>
  <si>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</si>
  <si>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</si>
  <si>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</si>
  <si>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</si>
  <si>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</si>
  <si>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</si>
  <si>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</si>
  <si>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</si>
  <si>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</si>
  <si>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</si>
  <si>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</si>
  <si>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</si>
  <si>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</si>
  <si>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</si>
  <si>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</si>
  <si>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</si>
  <si>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</si>
  <si>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</si>
  <si>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</si>
  <si>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</si>
  <si>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</si>
  <si>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</si>
  <si>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</si>
  <si>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</si>
  <si>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</si>
  <si>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</si>
  <si>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</si>
  <si>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</si>
  <si>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</si>
  <si>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</si>
  <si>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</si>
  <si>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</si>
  <si>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</si>
  <si>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</si>
  <si>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</si>
  <si>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</si>
  <si>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</si>
  <si>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</si>
  <si>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</si>
  <si>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</si>
  <si>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</si>
  <si>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</si>
  <si>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</si>
  <si>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</si>
  <si>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</si>
  <si>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</si>
  <si>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</si>
  <si>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</si>
  <si>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</si>
  <si>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</si>
  <si>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</si>
  <si>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</si>
  <si>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</si>
  <si>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</si>
  <si>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</si>
  <si>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</si>
  <si>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</si>
  <si>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</si>
  <si>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</si>
  <si>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</si>
  <si>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</si>
  <si>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</si>
  <si>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</si>
  <si>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</si>
  <si>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</si>
  <si>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</si>
  <si>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</si>
  <si>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</si>
  <si>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</si>
  <si>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</si>
  <si>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</si>
  <si>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</si>
  <si>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</si>
  <si>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</si>
  <si>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</si>
  <si>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</si>
  <si>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</si>
  <si>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</si>
  <si>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</si>
  <si>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</si>
  <si>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</si>
  <si>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</si>
  <si>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</si>
  <si>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</si>
  <si>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</si>
  <si>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</si>
  <si>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</si>
  <si>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</si>
  <si>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</si>
  <si>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</si>
  <si>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</si>
  <si>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</si>
  <si>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</si>
  <si>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</si>
  <si>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</si>
  <si>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</si>
  <si>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</si>
  <si>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</si>
  <si>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</si>
  <si>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</si>
  <si>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</si>
  <si>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</si>
  <si>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</si>
  <si>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</si>
  <si>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</si>
  <si>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</si>
  <si>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</si>
  <si>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</si>
  <si>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</si>
  <si>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</si>
  <si>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</si>
  <si>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</si>
  <si>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</si>
  <si>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</si>
  <si>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</si>
  <si>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</si>
  <si>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</si>
  <si>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</si>
  <si>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</si>
  <si>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</si>
  <si>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</si>
  <si>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</si>
  <si>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</si>
  <si>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</si>
  <si>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</si>
  <si>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</si>
  <si>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</si>
  <si>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</si>
  <si>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</si>
  <si>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</si>
  <si>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</si>
  <si>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</si>
  <si>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</si>
  <si>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</si>
  <si>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</si>
  <si>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</si>
  <si>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</si>
  <si>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</si>
  <si>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</si>
  <si>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</si>
  <si>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</si>
  <si>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</si>
  <si>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</si>
  <si>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</si>
  <si>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</si>
  <si>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</si>
  <si>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</si>
  <si>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</si>
  <si>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</si>
  <si>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</si>
  <si>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</si>
  <si>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</si>
  <si>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</si>
  <si>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</si>
  <si>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</si>
  <si>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</si>
  <si>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</si>
  <si>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</si>
  <si>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</si>
  <si>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</si>
  <si>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</si>
  <si>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</si>
  <si>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</si>
  <si>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</si>
  <si>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</si>
  <si>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</si>
  <si>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</si>
  <si>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</si>
  <si>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</si>
  <si>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</si>
  <si>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</si>
  <si>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</si>
  <si>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</si>
  <si>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</si>
  <si>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</si>
  <si>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</si>
  <si>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</si>
  <si>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</si>
  <si>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</si>
  <si>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</si>
  <si>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</si>
  <si>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</si>
  <si>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</si>
  <si>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</si>
  <si>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</si>
  <si>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</si>
  <si>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</si>
  <si>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</si>
  <si>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</si>
  <si>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</si>
  <si>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</si>
  <si>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</si>
  <si>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</si>
  <si>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</si>
  <si>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</si>
  <si>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</si>
  <si>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</si>
  <si>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</si>
  <si>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</si>
  <si>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</si>
  <si>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</si>
  <si>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</si>
  <si>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</si>
  <si>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</si>
  <si>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</si>
  <si>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</si>
  <si>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</si>
  <si>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</si>
  <si>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</si>
  <si>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</si>
  <si>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</si>
  <si>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</si>
  <si>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</si>
  <si>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</si>
  <si>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</si>
  <si>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</si>
  <si>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</si>
  <si>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</si>
  <si>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</si>
  <si>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</si>
  <si>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</si>
  <si>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</si>
  <si>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</si>
  <si>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</si>
  <si>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</si>
  <si>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</si>
  <si>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</si>
  <si>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</si>
  <si>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</si>
  <si>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</si>
  <si>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</si>
  <si>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</si>
  <si>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</si>
  <si>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</si>
  <si>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</si>
  <si>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</si>
  <si>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</si>
  <si>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</si>
  <si>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</si>
  <si>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</si>
  <si>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</si>
  <si>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</si>
  <si>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</si>
  <si>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</si>
  <si>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</si>
  <si>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</si>
  <si>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</si>
  <si>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</si>
  <si>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</si>
  <si>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</si>
  <si>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</si>
  <si>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</si>
  <si>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</si>
  <si>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</si>
  <si>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</si>
  <si>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</si>
  <si>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</si>
  <si>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</si>
  <si>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</si>
  <si>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</si>
  <si>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</si>
  <si>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</si>
  <si>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</si>
  <si>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</si>
  <si>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</si>
  <si>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</si>
  <si>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</si>
  <si>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</si>
  <si>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</si>
  <si>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</si>
  <si>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</si>
  <si>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</si>
  <si>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</si>
  <si>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</si>
  <si>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</si>
  <si>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</si>
  <si>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</si>
  <si>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</si>
  <si>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</si>
  <si>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</si>
  <si>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</si>
  <si>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</si>
  <si>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</si>
  <si>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</si>
  <si>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</si>
  <si>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</si>
  <si>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</si>
  <si>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</si>
  <si>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</si>
  <si>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</si>
  <si>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</si>
  <si>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</si>
  <si>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</si>
  <si>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</si>
  <si>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</si>
  <si>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</si>
  <si>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</si>
  <si>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</si>
  <si>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</si>
  <si>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</si>
  <si>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</si>
  <si>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</si>
  <si>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</si>
  <si>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</si>
  <si>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</si>
  <si>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</si>
  <si>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</si>
  <si>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</si>
  <si>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</si>
  <si>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</si>
  <si>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</si>
  <si>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</si>
  <si>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</si>
  <si>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</si>
  <si>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</si>
  <si>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</si>
  <si>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</si>
  <si>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</si>
  <si>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</si>
  <si>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</si>
  <si>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</si>
  <si>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</si>
  <si>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</si>
  <si>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</si>
  <si>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</si>
  <si>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</si>
  <si>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</si>
  <si>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</si>
  <si>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</si>
  <si>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</si>
  <si>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</si>
  <si>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</si>
  <si>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</si>
  <si>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</si>
  <si>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</si>
  <si>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</si>
  <si>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</si>
  <si>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</si>
  <si>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</si>
  <si>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</si>
  <si>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</si>
  <si>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</si>
  <si>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</si>
  <si>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</si>
  <si>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</si>
  <si>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</si>
  <si>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</si>
  <si>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</si>
  <si>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</si>
  <si>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</si>
  <si>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</si>
  <si>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</si>
  <si>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</si>
  <si>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</si>
  <si>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</si>
  <si>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</si>
  <si>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</si>
  <si>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</si>
  <si>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</si>
  <si>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</si>
  <si>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</si>
  <si>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</si>
  <si>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</si>
  <si>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</si>
  <si>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</si>
  <si>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</si>
  <si>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</si>
  <si>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</si>
  <si>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</si>
  <si>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</si>
  <si>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</si>
  <si>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</si>
  <si>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</si>
  <si>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</si>
  <si>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</si>
  <si>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</si>
  <si>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</si>
  <si>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</si>
  <si>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</si>
  <si>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</si>
  <si>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</si>
  <si>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</si>
  <si>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</si>
  <si>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</si>
  <si>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</si>
  <si>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</si>
  <si>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</si>
  <si>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</si>
  <si>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</si>
  <si>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</si>
  <si>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</si>
  <si>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</si>
  <si>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</si>
  <si>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</si>
  <si>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</si>
  <si>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</si>
  <si>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</si>
  <si>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</si>
  <si>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</si>
  <si>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</si>
  <si>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</si>
  <si>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</si>
  <si>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</si>
  <si>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</si>
  <si>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</si>
  <si>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</si>
  <si>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</si>
  <si>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</si>
  <si>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</si>
  <si>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</si>
  <si>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</si>
  <si>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</si>
  <si>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</si>
  <si>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</si>
  <si>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</si>
  <si>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</si>
  <si>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</si>
  <si>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</si>
  <si>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</si>
  <si>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</si>
  <si>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</si>
  <si>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</si>
  <si>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</si>
  <si>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</si>
  <si>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</si>
  <si>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</si>
  <si>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</si>
  <si>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</si>
  <si>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</si>
  <si>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</si>
  <si>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</si>
  <si>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</si>
  <si>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</si>
  <si>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</si>
  <si>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</si>
  <si>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</si>
  <si>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</si>
  <si>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</si>
  <si>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</si>
  <si>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</si>
  <si>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</si>
  <si>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</si>
  <si>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</si>
  <si>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</si>
  <si>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</si>
  <si>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</si>
  <si>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</si>
  <si>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</si>
  <si>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</si>
  <si>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</si>
  <si>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</si>
  <si>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</si>
  <si>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</si>
  <si>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</si>
  <si>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</si>
  <si>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</si>
  <si>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</si>
  <si>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</si>
  <si>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</si>
  <si>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</si>
  <si>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</si>
  <si>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</si>
  <si>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</si>
  <si>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</si>
  <si>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</si>
  <si>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</si>
  <si>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</si>
  <si>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</si>
  <si>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</si>
  <si>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</si>
  <si>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</si>
  <si>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</si>
  <si>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</si>
  <si>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</si>
  <si>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</si>
  <si>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</si>
  <si>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</si>
  <si>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</si>
  <si>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</si>
  <si>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</si>
  <si>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</si>
  <si>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</si>
  <si>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</si>
  <si>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</si>
  <si>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</si>
  <si>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</si>
  <si>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</si>
  <si>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</si>
  <si>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</si>
  <si>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</si>
  <si>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</si>
  <si>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</si>
  <si>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</si>
  <si>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</si>
  <si>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</si>
  <si>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</si>
  <si>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</si>
  <si>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</si>
  <si>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</si>
  <si>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</si>
  <si>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</si>
  <si>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</si>
  <si>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</si>
  <si>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</si>
  <si>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</si>
  <si>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</si>
  <si>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</si>
  <si>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</si>
  <si>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</si>
  <si>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</si>
  <si>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</si>
  <si>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</si>
  <si>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</si>
  <si>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</si>
  <si>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</si>
  <si>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</si>
  <si>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</si>
  <si>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</si>
  <si>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</si>
  <si>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</si>
  <si>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</si>
  <si>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</si>
  <si>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</si>
  <si>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</si>
  <si>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</si>
  <si>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</si>
  <si>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</si>
  <si>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</si>
  <si>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</si>
  <si>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</si>
  <si>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</si>
  <si>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</si>
  <si>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</si>
  <si>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</si>
  <si>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</si>
  <si>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</si>
  <si>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</si>
  <si>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</si>
  <si>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</si>
  <si>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</si>
  <si>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</si>
  <si>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</si>
  <si>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</si>
  <si>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</si>
  <si>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</si>
  <si>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</si>
  <si>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</si>
  <si>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</si>
  <si>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</si>
  <si>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</si>
  <si>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</si>
  <si>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</si>
  <si>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</si>
  <si>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</si>
  <si>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</si>
  <si>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</si>
  <si>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</si>
  <si>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</si>
  <si>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</si>
  <si>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</si>
  <si>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</si>
  <si>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</si>
  <si>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</si>
  <si>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</si>
  <si>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</si>
  <si>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</si>
  <si>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</si>
  <si>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</si>
  <si>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</si>
  <si>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</si>
  <si>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</si>
  <si>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</si>
  <si>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</si>
  <si>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</si>
  <si>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</si>
  <si>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</si>
  <si>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</si>
  <si>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</si>
  <si>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</si>
  <si>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</si>
  <si>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</si>
  <si>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</si>
  <si>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</si>
  <si>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</si>
  <si>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</si>
  <si>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</si>
  <si>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</si>
  <si>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</si>
  <si>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</si>
  <si>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</si>
  <si>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</si>
  <si>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</si>
  <si>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</si>
  <si>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</si>
  <si>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</si>
  <si>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</si>
  <si>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</si>
  <si>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</si>
  <si>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</si>
  <si>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</si>
  <si>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</si>
  <si>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</si>
  <si>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</si>
  <si>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</si>
  <si>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</si>
  <si>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</si>
  <si>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</si>
  <si>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</si>
  <si>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</si>
  <si>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</si>
  <si>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</si>
  <si>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</si>
  <si>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</si>
  <si>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</si>
  <si>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</si>
  <si>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</si>
  <si>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</si>
  <si>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</si>
  <si>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</si>
  <si>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</si>
  <si>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</si>
  <si>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</si>
  <si>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</si>
  <si>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</si>
  <si>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</si>
  <si>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</si>
  <si>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</si>
  <si>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</si>
  <si>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</si>
  <si>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</si>
  <si>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</si>
  <si>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</si>
  <si>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</si>
  <si>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</si>
  <si>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</si>
  <si>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</si>
  <si>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</si>
  <si>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</si>
  <si>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</si>
  <si>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</si>
  <si>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</si>
  <si>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</si>
  <si>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</si>
  <si>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</si>
  <si>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</si>
  <si>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</si>
  <si>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</si>
  <si>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</si>
  <si>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</si>
  <si>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</si>
  <si>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</si>
  <si>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</si>
  <si>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</si>
  <si>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</si>
  <si>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</si>
  <si>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</si>
  <si>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</si>
  <si>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</si>
  <si>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</si>
  <si>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</si>
  <si>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</si>
  <si>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</si>
  <si>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</si>
  <si>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</si>
  <si>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</si>
  <si>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</si>
  <si>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</si>
  <si>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</si>
  <si>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</si>
  <si>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</si>
  <si>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</si>
  <si>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</si>
  <si>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</si>
  <si>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</si>
  <si>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</si>
  <si>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</si>
  <si>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</si>
  <si>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</si>
  <si>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</si>
  <si>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</si>
  <si>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</si>
  <si>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</si>
  <si>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</si>
  <si>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</si>
  <si>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</si>
  <si>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</si>
  <si>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</si>
  <si>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</si>
  <si>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</si>
  <si>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</si>
  <si>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</si>
  <si>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</si>
  <si>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</si>
  <si>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</si>
  <si>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</si>
  <si>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</si>
  <si>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</si>
  <si>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</si>
  <si>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</si>
  <si>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</si>
  <si>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</si>
  <si>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</si>
  <si>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</si>
  <si>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</si>
  <si>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</si>
  <si>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</si>
  <si>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</si>
  <si>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</si>
  <si>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</si>
  <si>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</si>
  <si>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</si>
  <si>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</si>
  <si>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</si>
  <si>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</si>
  <si>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</si>
  <si>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</si>
  <si>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</si>
  <si>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</si>
  <si>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</si>
  <si>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</si>
  <si>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</si>
  <si>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</si>
  <si>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</si>
  <si>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</si>
  <si>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</si>
  <si>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</si>
  <si>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</si>
  <si>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</si>
  <si>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</si>
  <si>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</si>
  <si>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</si>
  <si>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</si>
  <si>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</si>
  <si>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</si>
  <si>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</si>
  <si>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</si>
  <si>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</si>
  <si>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</si>
  <si>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</si>
  <si>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</si>
  <si>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</si>
  <si>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</si>
  <si>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</si>
  <si>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</si>
  <si>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</si>
  <si>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</si>
  <si>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</si>
  <si>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</si>
  <si>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</si>
  <si>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</si>
  <si>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</si>
  <si>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</si>
  <si>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</si>
  <si>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</si>
  <si>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</si>
  <si>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</si>
  <si>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</si>
  <si>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</si>
  <si>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</si>
  <si>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</si>
  <si>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</si>
  <si>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</si>
  <si>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</si>
  <si>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</si>
  <si>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</si>
  <si>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</si>
  <si>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</si>
  <si>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</si>
  <si>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</si>
  <si>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</si>
  <si>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</si>
  <si>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</si>
  <si>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</si>
  <si>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</si>
  <si>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</si>
  <si>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</si>
  <si>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</si>
  <si>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</si>
  <si>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</si>
  <si>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</si>
  <si>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</si>
  <si>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</si>
  <si>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</si>
  <si>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</si>
  <si>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</si>
  <si>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</si>
  <si>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</si>
  <si>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</si>
  <si>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</si>
  <si>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</si>
  <si>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</si>
  <si>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</si>
  <si>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</si>
  <si>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</si>
  <si>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</si>
  <si>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</si>
  <si>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</si>
  <si>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</si>
  <si>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</si>
  <si>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</si>
  <si>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</si>
  <si>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</si>
  <si>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</si>
  <si>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</si>
  <si>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</si>
  <si>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</si>
  <si>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</si>
  <si>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</si>
  <si>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</si>
  <si>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</si>
  <si>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</si>
  <si>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</si>
  <si>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</si>
  <si>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</si>
  <si>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</si>
  <si>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</si>
  <si>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</si>
  <si>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</si>
  <si>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</si>
  <si>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</si>
  <si>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</si>
  <si>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</si>
  <si>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</si>
  <si>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</si>
  <si>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</si>
  <si>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</si>
  <si>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</si>
  <si>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</si>
  <si>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</si>
  <si>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</si>
  <si>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</si>
  <si>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</si>
  <si>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</si>
  <si>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</si>
  <si>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</si>
  <si>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</si>
  <si>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</si>
  <si>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</si>
  <si>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</si>
  <si>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</si>
  <si>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</si>
  <si>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</si>
  <si>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</si>
  <si>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</si>
  <si>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</si>
  <si>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</si>
  <si>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</si>
  <si>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</si>
  <si>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</si>
  <si>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</si>
  <si>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</si>
  <si>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</si>
  <si>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</si>
  <si>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</si>
  <si>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</si>
  <si>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</si>
  <si>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</si>
  <si>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</si>
  <si>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</si>
  <si>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</si>
  <si>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</si>
  <si>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</si>
  <si>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</si>
  <si>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</si>
  <si>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</si>
  <si>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</si>
  <si>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</si>
  <si>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</si>
  <si>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</si>
  <si>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</si>
  <si>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</si>
  <si>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</si>
  <si>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</si>
  <si>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</si>
  <si>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</si>
  <si>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</si>
  <si>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</si>
  <si>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</si>
  <si>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</si>
  <si>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</si>
  <si>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</si>
  <si>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</si>
  <si>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</si>
  <si>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</si>
  <si>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</si>
  <si>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</si>
  <si>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</si>
  <si>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</si>
  <si>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</si>
  <si>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</si>
  <si>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</si>
  <si>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</si>
  <si>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</si>
  <si>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</si>
  <si>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</si>
  <si>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</si>
  <si>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</si>
  <si>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</si>
  <si>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</si>
  <si>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</si>
  <si>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</si>
  <si>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</si>
  <si>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</si>
  <si>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</si>
  <si>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</si>
  <si>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</si>
  <si>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</si>
  <si>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</si>
  <si>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</si>
  <si>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</si>
  <si>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</si>
  <si>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</si>
  <si>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</si>
  <si>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</si>
  <si>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</si>
  <si>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</si>
  <si>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</si>
  <si>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</si>
  <si>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</si>
  <si>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</si>
  <si>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</si>
  <si>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</si>
  <si>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</si>
  <si>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</si>
  <si>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</si>
  <si>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</si>
  <si>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</si>
  <si>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</si>
  <si>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</si>
  <si>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</si>
  <si>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</si>
  <si>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</si>
  <si>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</si>
  <si>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</si>
  <si>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</si>
  <si>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</si>
  <si>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</si>
  <si>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</si>
  <si>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</si>
  <si>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</si>
  <si>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</si>
  <si>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</si>
  <si>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</si>
  <si>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</si>
  <si>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</si>
  <si>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</si>
  <si>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</si>
  <si>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</si>
  <si>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</si>
  <si>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</si>
  <si>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</si>
  <si>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</si>
  <si>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</si>
  <si>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</si>
  <si>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</si>
  <si>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</si>
  <si>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</si>
  <si>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</si>
  <si>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</si>
  <si>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</si>
  <si>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</si>
  <si>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</si>
  <si>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</si>
  <si>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</si>
  <si>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</si>
  <si>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</si>
  <si>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</si>
  <si>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</si>
  <si>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</si>
  <si>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</si>
  <si>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</si>
  <si>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</si>
  <si>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</si>
  <si>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</si>
  <si>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</si>
  <si>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</si>
  <si>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</si>
  <si>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</si>
  <si>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</si>
  <si>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</si>
  <si>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</si>
  <si>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</si>
  <si>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</si>
  <si>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</si>
  <si>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</si>
  <si>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</si>
  <si>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</si>
  <si>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</si>
  <si>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</si>
  <si>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</si>
  <si>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</si>
  <si>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</si>
  <si>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</si>
  <si>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</si>
  <si>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</si>
  <si>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</si>
  <si>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</si>
  <si>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</si>
  <si>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</si>
  <si>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</si>
  <si>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</si>
  <si>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</si>
  <si>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</si>
  <si>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</si>
  <si>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</si>
  <si>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</si>
  <si>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</si>
  <si>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</si>
  <si>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</si>
  <si>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</si>
  <si>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</si>
  <si>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</si>
  <si>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</si>
  <si>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</si>
  <si>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</si>
  <si>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</si>
  <si>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</si>
  <si>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</si>
  <si>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</si>
  <si>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</si>
  <si>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</si>
  <si>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</si>
  <si>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</si>
  <si>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</si>
  <si>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</si>
  <si>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</si>
  <si>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</si>
  <si>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</si>
  <si>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</si>
  <si>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</si>
  <si>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</si>
  <si>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</si>
  <si>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</si>
  <si>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</si>
  <si>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</si>
  <si>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</si>
  <si>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</si>
  <si>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</si>
  <si>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</si>
  <si>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</si>
  <si>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</si>
  <si>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</si>
  <si>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</si>
  <si>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</si>
  <si>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</si>
  <si>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</si>
  <si>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</si>
  <si>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</si>
  <si>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</si>
  <si>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</si>
  <si>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</si>
  <si>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</si>
  <si>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</si>
  <si>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</si>
  <si>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</si>
  <si>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</si>
  <si>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</si>
  <si>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</si>
  <si>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</si>
  <si>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</si>
  <si>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</si>
  <si>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</si>
  <si>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</si>
  <si>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</si>
  <si>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</si>
  <si>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</si>
  <si>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</si>
  <si>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</si>
  <si>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</si>
  <si>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</si>
  <si>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</si>
  <si>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</si>
  <si>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</si>
  <si>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</si>
  <si>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</si>
  <si>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</si>
  <si>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</si>
  <si>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</si>
  <si>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</si>
  <si>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</si>
  <si>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</si>
  <si>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</si>
  <si>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</si>
  <si>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</si>
  <si>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</si>
  <si>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</si>
  <si>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</si>
  <si>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</si>
  <si>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</si>
  <si>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</si>
  <si>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</si>
  <si>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</si>
  <si>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</si>
  <si>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</si>
  <si>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</si>
  <si>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</si>
  <si>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</si>
  <si>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</si>
  <si>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</si>
  <si>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</si>
  <si>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</si>
  <si>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</si>
  <si>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</si>
  <si>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</si>
  <si>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</si>
  <si>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</si>
  <si>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</si>
  <si>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</si>
  <si>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</si>
  <si>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</si>
  <si>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</si>
  <si>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</si>
  <si>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</si>
  <si>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</si>
  <si>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</si>
  <si>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</si>
  <si>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</si>
  <si>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</si>
  <si>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</si>
  <si>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</si>
  <si>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</si>
  <si>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</si>
  <si>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</si>
  <si>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</si>
  <si>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</si>
  <si>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</si>
  <si>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</si>
  <si>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</si>
  <si>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</si>
  <si>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</si>
  <si>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</si>
  <si>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</si>
  <si>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</si>
  <si>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</si>
  <si>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</si>
  <si>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</si>
  <si>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</si>
  <si>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</si>
  <si>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</si>
  <si>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</si>
  <si>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</si>
  <si>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</si>
  <si>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</si>
  <si>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</si>
  <si>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</si>
  <si>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</si>
  <si>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</si>
  <si>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</si>
  <si>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</si>
  <si>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</si>
  <si>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</si>
  <si>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</si>
  <si>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</si>
  <si>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</si>
  <si>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</si>
  <si>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</si>
  <si>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</si>
  <si>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</si>
  <si>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</si>
  <si>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</si>
  <si>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</si>
  <si>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</si>
  <si>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</si>
  <si>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</si>
  <si>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</si>
  <si>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</si>
  <si>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</si>
  <si>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</si>
  <si>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</si>
  <si>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</si>
  <si>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</si>
  <si>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</si>
  <si>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</si>
  <si>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</si>
  <si>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</si>
  <si>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</si>
  <si>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</si>
  <si>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</si>
  <si>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</si>
  <si>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</si>
  <si>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</si>
  <si>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</si>
  <si>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</si>
  <si>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</si>
  <si>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</si>
  <si>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</si>
  <si>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</si>
  <si>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</si>
  <si>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</si>
  <si>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</si>
  <si>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</si>
  <si>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</si>
  <si>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</si>
  <si>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</si>
  <si>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</si>
  <si>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</si>
  <si>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</si>
  <si>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</si>
  <si>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</si>
  <si>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</si>
  <si>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</si>
  <si>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</si>
  <si>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</si>
  <si>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</si>
  <si>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</si>
  <si>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</si>
  <si>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</si>
  <si>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</si>
  <si>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</si>
  <si>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</si>
  <si>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</si>
  <si>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</si>
  <si>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</si>
  <si>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</si>
  <si>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</si>
  <si>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</si>
  <si>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</si>
  <si>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</si>
  <si>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</si>
  <si>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</si>
  <si>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</si>
  <si>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</si>
  <si>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</si>
  <si>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</si>
  <si>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</si>
  <si>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</si>
  <si>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</si>
  <si>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</si>
  <si>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</si>
  <si>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</si>
  <si>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</si>
  <si>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</si>
  <si>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</si>
  <si>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</si>
  <si>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</si>
  <si>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</si>
  <si>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</si>
  <si>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</si>
  <si>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</si>
  <si>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</si>
  <si>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</si>
  <si>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</si>
  <si>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</si>
  <si>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</si>
  <si>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</si>
  <si>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</si>
  <si>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</si>
  <si>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</si>
  <si>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</si>
  <si>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</si>
  <si>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</si>
  <si>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</si>
  <si>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</si>
  <si>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</si>
  <si>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</si>
  <si>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</si>
  <si>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</si>
  <si>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</si>
  <si>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</si>
  <si>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</si>
  <si>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</si>
  <si>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</si>
  <si>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</si>
  <si>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</si>
  <si>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</si>
  <si>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</si>
  <si>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</si>
  <si>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</si>
  <si>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</si>
  <si>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</si>
  <si>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</si>
  <si>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</si>
  <si>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</si>
  <si>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</si>
  <si>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</si>
  <si>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</si>
  <si>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</si>
  <si>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</si>
  <si>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</si>
  <si>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</si>
  <si>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</si>
  <si>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</si>
  <si>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</si>
  <si>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</si>
  <si>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</si>
  <si>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</si>
  <si>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</si>
  <si>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</si>
  <si>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</si>
  <si>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</si>
  <si>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</si>
  <si>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</si>
  <si>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</si>
  <si>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</si>
  <si>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</si>
  <si>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</si>
  <si>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</si>
  <si>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</si>
  <si>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</si>
  <si>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</si>
  <si>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</si>
  <si>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</si>
  <si>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</si>
  <si>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</si>
  <si>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</si>
  <si>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</si>
  <si>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</si>
  <si>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</si>
  <si>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</si>
  <si>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</si>
  <si>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</si>
  <si>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</si>
  <si>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</si>
  <si>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</si>
  <si>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</si>
  <si>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</si>
  <si>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</si>
  <si>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</si>
  <si>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</si>
  <si>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</si>
  <si>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</si>
  <si>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</si>
  <si>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</si>
  <si>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</si>
  <si>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</si>
  <si>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</si>
  <si>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</si>
  <si>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</si>
  <si>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</si>
  <si>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</si>
  <si>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</si>
  <si>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</si>
  <si>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</si>
  <si>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</si>
  <si>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</si>
  <si>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</si>
  <si>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</si>
  <si>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</si>
  <si>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</si>
  <si>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</si>
  <si>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</si>
  <si>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</si>
  <si>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</si>
  <si>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</si>
  <si>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</si>
  <si>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</si>
  <si>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</si>
  <si>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</si>
  <si>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</si>
  <si>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</si>
  <si>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</si>
  <si>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</si>
  <si>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</si>
  <si>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</si>
  <si>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</si>
  <si>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</si>
  <si>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</si>
  <si>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</si>
  <si>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</si>
  <si>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</si>
  <si>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</si>
  <si>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</si>
  <si>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</si>
  <si>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</si>
  <si>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</si>
  <si>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</si>
  <si>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</si>
  <si>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</si>
  <si>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</si>
  <si>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</si>
  <si>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</si>
  <si>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</si>
  <si>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</si>
  <si>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</si>
  <si>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</si>
  <si>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</si>
  <si>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</si>
  <si>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</si>
  <si>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</si>
  <si>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</si>
  <si>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</si>
  <si>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</si>
  <si>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</si>
  <si>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</si>
  <si>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</si>
  <si>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</si>
  <si>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</si>
  <si>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</si>
  <si>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</si>
  <si>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</si>
  <si>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</si>
  <si>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</si>
  <si>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</si>
  <si>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</si>
  <si>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</si>
  <si>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</si>
  <si>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</si>
  <si>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</si>
  <si>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</si>
  <si>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</si>
  <si>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</si>
  <si>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</si>
  <si>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</si>
  <si>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</si>
  <si>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</si>
  <si>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</si>
  <si>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</si>
  <si>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</si>
  <si>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</si>
  <si>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</si>
  <si>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</si>
  <si>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</si>
  <si>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</si>
  <si>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</si>
  <si>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</si>
  <si>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</si>
  <si>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</si>
  <si>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</si>
  <si>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</si>
  <si>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</si>
  <si>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</si>
  <si>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</si>
  <si>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</si>
  <si>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</si>
  <si>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</si>
  <si>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</si>
  <si>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</si>
  <si>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</si>
  <si>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</si>
  <si>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</si>
  <si>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</si>
  <si>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</si>
  <si>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</si>
  <si>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</si>
  <si>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</si>
  <si>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</si>
  <si>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</si>
  <si>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</si>
  <si>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</si>
  <si>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</si>
  <si>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</si>
  <si>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</si>
  <si>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</si>
  <si>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</si>
  <si>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</si>
  <si>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</si>
  <si>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</si>
  <si>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</si>
  <si>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</si>
  <si>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</si>
  <si>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</si>
  <si>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</si>
  <si>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</si>
  <si>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</si>
  <si>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</si>
  <si>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</si>
  <si>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</si>
  <si>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</si>
  <si>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</si>
  <si>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</si>
  <si>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</si>
  <si>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</si>
  <si>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</si>
  <si>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</si>
  <si>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</si>
  <si>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</si>
  <si>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</si>
  <si>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</si>
  <si>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</si>
  <si>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</si>
  <si>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</si>
  <si>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</si>
  <si>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</si>
  <si>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</si>
  <si>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</si>
  <si>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</si>
  <si>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</si>
  <si>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</si>
  <si>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</si>
  <si>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</si>
  <si>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</si>
  <si>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</si>
  <si>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</si>
  <si>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</si>
  <si>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</si>
  <si>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</si>
  <si>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</si>
  <si>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</si>
  <si>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</si>
  <si>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</si>
  <si>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</si>
  <si>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</si>
  <si>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</si>
  <si>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</si>
  <si>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</si>
  <si>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</si>
  <si>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</si>
  <si>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</si>
  <si>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</si>
  <si>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</si>
  <si>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</si>
  <si>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</si>
  <si>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</si>
  <si>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</si>
  <si>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</si>
  <si>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</si>
  <si>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</si>
  <si>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</si>
  <si>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</si>
  <si>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</si>
  <si>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</si>
  <si>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</si>
  <si>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</si>
  <si>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</si>
  <si>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</si>
  <si>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</si>
  <si>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</si>
  <si>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</si>
  <si>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</si>
  <si>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</si>
  <si>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</si>
  <si>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</si>
  <si>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</si>
  <si>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</si>
  <si>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</si>
  <si>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</si>
  <si>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</si>
  <si>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</si>
  <si>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</si>
  <si>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</si>
  <si>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</si>
  <si>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</si>
  <si>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</si>
  <si>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</si>
  <si>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</si>
  <si>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</si>
  <si>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</si>
  <si>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</si>
  <si>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</si>
  <si>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</si>
  <si>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</si>
  <si>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</si>
  <si>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</si>
  <si>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</si>
  <si>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</si>
  <si>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</si>
  <si>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</si>
  <si>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</si>
  <si>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</si>
  <si>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</si>
  <si>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</si>
  <si>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</si>
  <si>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</si>
  <si>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</si>
  <si>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</si>
  <si>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</si>
  <si>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</si>
  <si>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</si>
  <si>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</si>
  <si>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</si>
  <si>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</si>
  <si>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</si>
  <si>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</si>
  <si>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</si>
  <si>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</si>
  <si>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</si>
  <si>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</si>
  <si>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</si>
  <si>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</si>
  <si>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</si>
  <si>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</si>
  <si>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</si>
  <si>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</si>
  <si>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</si>
  <si>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</si>
  <si>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</si>
  <si>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</si>
  <si>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</si>
  <si>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</si>
  <si>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</si>
  <si>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</si>
  <si>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</si>
  <si>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</si>
  <si>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</si>
  <si>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</si>
  <si>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</si>
  <si>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</si>
  <si>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</si>
  <si>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</si>
  <si>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</si>
  <si>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</si>
  <si>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</si>
  <si>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</si>
  <si>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</si>
  <si>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</si>
  <si>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</si>
  <si>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</si>
  <si>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</si>
  <si>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</si>
  <si>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</si>
  <si>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</si>
  <si>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</si>
  <si>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</si>
  <si>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</si>
  <si>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</si>
  <si>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</si>
  <si>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</si>
  <si>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</si>
  <si>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</si>
  <si>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</si>
  <si>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</si>
  <si>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</si>
  <si>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</si>
  <si>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</si>
  <si>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</si>
  <si>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</si>
  <si>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</si>
  <si>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</si>
  <si>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</si>
  <si>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</si>
  <si>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</si>
  <si>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</si>
  <si>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</si>
  <si>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</si>
  <si>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</si>
  <si>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</si>
  <si>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</si>
  <si>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</si>
  <si>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</si>
  <si>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</si>
  <si>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</si>
  <si>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</si>
  <si>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</si>
  <si>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</si>
  <si>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</si>
  <si>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</si>
  <si>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</si>
  <si>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</si>
  <si>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</si>
  <si>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</si>
  <si>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</si>
  <si>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</si>
  <si>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</si>
  <si>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</si>
  <si>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</si>
  <si>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</si>
  <si>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</si>
  <si>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</si>
  <si>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</si>
  <si>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</si>
  <si>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</si>
  <si>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</si>
  <si>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</si>
  <si>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</si>
  <si>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</si>
  <si>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</si>
  <si>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</si>
  <si>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</si>
  <si>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</si>
  <si>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</si>
  <si>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</si>
  <si>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</si>
  <si>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</si>
  <si>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</si>
  <si>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</si>
  <si>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</si>
  <si>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</si>
  <si>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</si>
  <si>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</si>
  <si>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</si>
  <si>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</si>
  <si>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</si>
  <si>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</si>
  <si>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</si>
  <si>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</si>
  <si>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</si>
  <si>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</si>
  <si>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</si>
  <si>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</si>
  <si>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</si>
  <si>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</si>
  <si>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</si>
  <si>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</si>
  <si>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</si>
  <si>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</si>
  <si>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</si>
  <si>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</si>
  <si>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</si>
  <si>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</si>
  <si>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</si>
  <si>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</si>
  <si>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</si>
  <si>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</si>
  <si>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</si>
  <si>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</si>
  <si>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</si>
  <si>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</si>
  <si>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</si>
  <si>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</si>
  <si>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</si>
  <si>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</si>
  <si>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</si>
  <si>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</si>
  <si>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</si>
  <si>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</si>
  <si>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</si>
  <si>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</si>
  <si>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</si>
  <si>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</si>
  <si>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</si>
  <si>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</si>
  <si>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</si>
  <si>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</si>
  <si>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</si>
  <si>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</si>
  <si>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</si>
  <si>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</si>
  <si>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</si>
  <si>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</si>
  <si>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</si>
  <si>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</si>
  <si>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</si>
  <si>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</si>
  <si>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</si>
  <si>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</si>
  <si>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</si>
  <si>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</si>
  <si>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</si>
  <si>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</si>
  <si>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</si>
  <si>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</si>
  <si>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</si>
  <si>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</si>
  <si>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</si>
  <si>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</si>
  <si>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</si>
  <si>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</si>
  <si>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</si>
  <si>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</si>
  <si>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</si>
  <si>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</si>
  <si>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</si>
  <si>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</si>
  <si>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</si>
  <si>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</si>
  <si>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</si>
  <si>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</si>
  <si>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</si>
  <si>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</si>
  <si>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</si>
  <si>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</si>
  <si>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</si>
  <si>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</si>
  <si>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</si>
  <si>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</si>
  <si>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</si>
  <si>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</si>
  <si>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</si>
  <si>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</si>
  <si>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</si>
  <si>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</si>
  <si>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</si>
  <si>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</si>
  <si>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</si>
  <si>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</si>
  <si>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</si>
  <si>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</si>
  <si>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</si>
  <si>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</si>
  <si>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</si>
  <si>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</si>
  <si>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</si>
  <si>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</si>
  <si>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</si>
  <si>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</si>
  <si>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</si>
  <si>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</si>
  <si>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</si>
  <si>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</si>
  <si>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</si>
  <si>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</si>
  <si>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</si>
  <si>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</si>
  <si>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</si>
  <si>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</si>
  <si>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</si>
  <si>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</si>
  <si>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</si>
  <si>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</si>
  <si>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</si>
  <si>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</si>
  <si>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</si>
  <si>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</si>
  <si>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</si>
  <si>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</si>
  <si>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</si>
  <si>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</si>
  <si>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</si>
  <si>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</si>
  <si>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</si>
  <si>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</si>
  <si>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</si>
  <si>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</si>
  <si>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</si>
  <si>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</si>
  <si>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</si>
  <si>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</si>
  <si>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</si>
  <si>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</si>
  <si>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</si>
  <si>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</si>
  <si>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</si>
  <si>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</si>
  <si>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</si>
  <si>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</si>
  <si>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</si>
  <si>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</si>
  <si>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</si>
  <si>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</si>
  <si>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</si>
  <si>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</si>
  <si>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</si>
  <si>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</si>
  <si>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</si>
  <si>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</si>
  <si>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</si>
  <si>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</si>
  <si>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</si>
  <si>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</si>
  <si>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</si>
  <si>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</si>
  <si>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</si>
  <si>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</si>
  <si>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</si>
  <si>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</si>
  <si>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</si>
  <si>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</si>
  <si>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</si>
  <si>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</si>
  <si>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</si>
  <si>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</si>
  <si>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</si>
  <si>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</si>
  <si>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</si>
  <si>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</si>
  <si>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</si>
  <si>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</si>
  <si>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</si>
  <si>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</si>
  <si>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</si>
  <si>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</si>
  <si>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</si>
  <si>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</si>
  <si>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</si>
  <si>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</si>
  <si>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</si>
  <si>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</si>
  <si>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</si>
  <si>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</si>
  <si>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</si>
  <si>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</si>
  <si>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</si>
  <si>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</si>
  <si>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</si>
  <si>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</si>
  <si>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</si>
  <si>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</si>
  <si>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</si>
  <si>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</si>
  <si>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</si>
  <si>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</si>
  <si>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</si>
  <si>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</si>
  <si>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</si>
  <si>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</si>
  <si>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</si>
  <si>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</si>
  <si>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</si>
  <si>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</si>
  <si>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</si>
  <si>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</si>
  <si>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</si>
  <si>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</si>
  <si>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</si>
  <si>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</si>
  <si>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</si>
  <si>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</si>
  <si>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</si>
  <si>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</si>
  <si>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</si>
  <si>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</si>
  <si>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</si>
  <si>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</si>
  <si>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</si>
  <si>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</si>
  <si>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</si>
  <si>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</si>
  <si>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</si>
  <si>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</si>
  <si>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</si>
  <si>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</si>
  <si>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</si>
  <si>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</si>
  <si>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</si>
  <si>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</si>
  <si>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</si>
  <si>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</si>
  <si>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</si>
  <si>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</si>
  <si>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</si>
  <si>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</si>
  <si>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</si>
  <si>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</si>
  <si>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</si>
  <si>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</si>
  <si>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</si>
  <si>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</si>
  <si>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</si>
  <si>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</si>
  <si>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</si>
  <si>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</si>
  <si>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</si>
  <si>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</si>
  <si>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</si>
  <si>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</si>
  <si>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</si>
  <si>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</si>
  <si>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</si>
  <si>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</si>
  <si>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</si>
  <si>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</si>
  <si>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</si>
  <si>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</si>
  <si>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</si>
  <si>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</si>
  <si>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</si>
  <si>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</si>
  <si>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</si>
  <si>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</si>
  <si>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</si>
  <si>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</si>
  <si>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</si>
  <si>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</si>
  <si>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</si>
  <si>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</si>
  <si>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</si>
  <si>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</si>
  <si>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</si>
  <si>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</si>
  <si>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</si>
  <si>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</si>
  <si>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</si>
  <si>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</si>
  <si>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</si>
  <si>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</si>
  <si>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</si>
  <si>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</si>
  <si>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</si>
  <si>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</si>
  <si>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</si>
  <si>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</si>
  <si>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</si>
  <si>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</si>
  <si>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</si>
  <si>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</si>
  <si>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</si>
  <si>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</si>
  <si>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</si>
  <si>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</si>
  <si>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</si>
  <si>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</si>
  <si>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</si>
  <si>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</si>
  <si>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</si>
  <si>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</si>
  <si>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</si>
  <si>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</si>
  <si>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</si>
  <si>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</si>
  <si>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</si>
  <si>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</si>
  <si>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</si>
  <si>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</si>
  <si>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</si>
  <si>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</si>
  <si>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</si>
  <si>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</si>
  <si>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</si>
  <si>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</si>
  <si>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</si>
  <si>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</si>
  <si>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</si>
  <si>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</si>
  <si>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</si>
  <si>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</si>
  <si>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</si>
  <si>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</si>
  <si>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</si>
  <si>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</si>
  <si>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</si>
  <si>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</si>
  <si>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</si>
  <si>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</si>
  <si>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</si>
  <si>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</si>
  <si>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</si>
  <si>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</si>
  <si>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</si>
  <si>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</si>
  <si>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</si>
  <si>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</si>
  <si>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</si>
  <si>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</si>
  <si>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</si>
  <si>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</si>
  <si>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</si>
  <si>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</si>
  <si>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</si>
  <si>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</si>
  <si>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</si>
  <si>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</si>
  <si>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</si>
  <si>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</si>
  <si>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</si>
  <si>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</si>
  <si>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</si>
  <si>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</si>
  <si>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</si>
  <si>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</si>
  <si>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</si>
  <si>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</si>
  <si>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</si>
  <si>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</si>
  <si>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</si>
  <si>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</si>
  <si>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</si>
  <si>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</si>
  <si>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</si>
  <si>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</si>
  <si>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</si>
  <si>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</si>
  <si>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</si>
  <si>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</si>
  <si>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</si>
  <si>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</si>
  <si>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</si>
  <si>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</si>
  <si>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</si>
  <si>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</si>
  <si>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</si>
  <si>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</si>
  <si>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</si>
  <si>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</si>
  <si>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</si>
  <si>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</si>
  <si>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</si>
  <si>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</si>
  <si>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</si>
  <si>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</si>
  <si>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</si>
  <si>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</si>
  <si>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</si>
  <si>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</si>
  <si>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</si>
  <si>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</si>
  <si>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</si>
  <si>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</si>
  <si>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</si>
  <si>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</si>
  <si>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</si>
  <si>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</si>
  <si>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</si>
  <si>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</si>
  <si>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</si>
  <si>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</si>
  <si>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</si>
  <si>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</si>
  <si>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</si>
  <si>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</si>
  <si>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</si>
  <si>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</si>
  <si>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</si>
  <si>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</si>
  <si>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</si>
  <si>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</si>
  <si>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</si>
  <si>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</si>
  <si>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</si>
  <si>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</si>
  <si>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</si>
  <si>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</si>
  <si>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</si>
  <si>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</si>
  <si>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</si>
  <si>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</si>
  <si>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</si>
  <si>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</si>
  <si>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</si>
  <si>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</si>
  <si>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</si>
  <si>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</si>
  <si>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</si>
  <si>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</si>
  <si>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</si>
  <si>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</si>
  <si>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</si>
  <si>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</si>
  <si>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</si>
  <si>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</si>
  <si>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</si>
  <si>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</si>
  <si>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</si>
  <si>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</si>
  <si>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</si>
  <si>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</si>
  <si>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</si>
  <si>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</si>
  <si>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</si>
  <si>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</si>
  <si>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</si>
  <si>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</si>
  <si>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</si>
  <si>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</si>
  <si>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</si>
  <si>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</si>
  <si>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</si>
  <si>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</si>
  <si>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</si>
  <si>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</si>
  <si>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</si>
  <si>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</si>
  <si>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</si>
  <si>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</si>
  <si>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</si>
  <si>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</si>
  <si>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</si>
  <si>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</si>
  <si>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</si>
  <si>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</si>
  <si>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</si>
  <si>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</si>
  <si>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</si>
  <si>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</si>
  <si>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</si>
  <si>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</si>
  <si>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</si>
  <si>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</si>
  <si>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</si>
  <si>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</si>
  <si>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</si>
  <si>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</si>
  <si>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</si>
  <si>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</si>
  <si>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</si>
  <si>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</si>
  <si>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</si>
  <si>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</si>
  <si>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</si>
  <si>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</si>
  <si>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</si>
  <si>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</si>
  <si>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</si>
  <si>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</si>
  <si>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</si>
  <si>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</si>
  <si>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</si>
  <si>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</si>
  <si>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</si>
  <si>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</si>
  <si>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</si>
  <si>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</si>
  <si>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</si>
  <si>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</si>
  <si>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</si>
  <si>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</si>
  <si>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</si>
  <si>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</si>
  <si>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</si>
  <si>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</si>
  <si>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</si>
  <si>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</si>
  <si>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</si>
  <si>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</si>
  <si>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</si>
  <si>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</si>
  <si>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</si>
  <si>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</si>
  <si>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</si>
  <si>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</si>
  <si>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</si>
  <si>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</si>
  <si>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</si>
  <si>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</si>
  <si>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</si>
  <si>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</si>
  <si>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</si>
  <si>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</si>
  <si>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</si>
  <si>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</si>
  <si>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</si>
  <si>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</si>
  <si>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</si>
  <si>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</si>
  <si>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</si>
  <si>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</si>
  <si>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</si>
  <si>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</si>
  <si>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</si>
  <si>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</si>
  <si>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</si>
  <si>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</si>
  <si>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</si>
  <si>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</si>
  <si>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</si>
  <si>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</si>
  <si>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</si>
  <si>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</si>
  <si>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</si>
  <si>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</si>
  <si>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</si>
  <si>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</si>
  <si>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</si>
  <si>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</si>
  <si>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</si>
  <si>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</si>
  <si>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</si>
  <si>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</si>
  <si>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</si>
  <si>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</si>
  <si>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</si>
  <si>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</si>
  <si>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</si>
  <si>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</si>
  <si>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</si>
  <si>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</si>
  <si>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</si>
  <si>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</si>
  <si>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</si>
  <si>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</si>
  <si>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</si>
  <si>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</si>
  <si>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</si>
  <si>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</si>
  <si>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</si>
  <si>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</si>
  <si>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</si>
  <si>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</si>
  <si>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</si>
  <si>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</si>
  <si>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</si>
  <si>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</si>
  <si>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</si>
  <si>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</si>
  <si>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</si>
  <si>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</si>
  <si>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</si>
  <si>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</si>
  <si>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</si>
  <si>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</si>
  <si>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</si>
  <si>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</si>
  <si>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</si>
  <si>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</si>
  <si>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</si>
  <si>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</si>
  <si>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</si>
  <si>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</si>
  <si>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</si>
  <si>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</si>
  <si>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</si>
  <si>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</si>
  <si>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</si>
  <si>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</si>
  <si>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</si>
  <si>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</si>
  <si>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</si>
  <si>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</si>
  <si>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</si>
  <si>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</si>
  <si>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</si>
  <si>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</si>
  <si>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</si>
  <si>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</si>
  <si>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</si>
  <si>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</si>
  <si>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</si>
  <si>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</si>
  <si>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</si>
  <si>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</si>
  <si>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</si>
  <si>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</si>
  <si>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</si>
  <si>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</si>
  <si>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</si>
  <si>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</si>
  <si>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</si>
  <si>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</si>
  <si>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</si>
  <si>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</si>
  <si>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</si>
  <si>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</si>
  <si>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</si>
  <si>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</si>
  <si>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</si>
  <si>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</si>
  <si>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</si>
  <si>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</si>
  <si>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</si>
  <si>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</si>
  <si>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</si>
  <si>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</si>
  <si>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</si>
  <si>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</si>
  <si>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</si>
  <si>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</si>
  <si>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</si>
  <si>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</si>
  <si>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</si>
  <si>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</si>
  <si>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</si>
  <si>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</si>
  <si>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</si>
  <si>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</si>
  <si>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</si>
  <si>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</si>
  <si>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</si>
  <si>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</si>
  <si>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</si>
  <si>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</si>
  <si>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</si>
  <si>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</si>
  <si>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</si>
  <si>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</si>
  <si>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</si>
  <si>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</si>
  <si>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</si>
  <si>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</si>
  <si>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</si>
  <si>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</si>
  <si>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</si>
  <si>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</si>
  <si>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</si>
  <si>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</si>
  <si>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</si>
  <si>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</si>
  <si>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</si>
  <si>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</si>
  <si>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</si>
  <si>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</si>
  <si>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</si>
  <si>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</si>
  <si>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</si>
  <si>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</si>
  <si>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</si>
  <si>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</si>
  <si>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</si>
  <si>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</si>
  <si>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</si>
  <si>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</si>
  <si>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</si>
  <si>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</si>
  <si>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</si>
  <si>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</si>
  <si>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</si>
  <si>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</si>
  <si>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</si>
  <si>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</si>
  <si>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</si>
  <si>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</si>
  <si>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</si>
  <si>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</si>
  <si>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</si>
  <si>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</si>
  <si>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</si>
  <si>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</si>
  <si>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</si>
  <si>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</si>
  <si>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</si>
  <si>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</si>
  <si>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</si>
  <si>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</si>
  <si>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</si>
  <si>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</si>
  <si>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</si>
  <si>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</si>
  <si>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</si>
  <si>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</si>
  <si>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</si>
  <si>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</si>
  <si>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</si>
  <si>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</si>
  <si>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</si>
  <si>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</si>
  <si>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</si>
  <si>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</si>
  <si>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</si>
  <si>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</si>
  <si>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</si>
  <si>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</si>
  <si>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</si>
  <si>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</si>
  <si>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</si>
  <si>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</si>
  <si>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</si>
  <si>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</si>
  <si>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</si>
  <si>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</si>
  <si>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</si>
  <si>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</si>
  <si>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</si>
  <si>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</si>
  <si>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</si>
  <si>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</si>
  <si>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</si>
  <si>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</si>
  <si>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</si>
  <si>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</si>
  <si>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</si>
  <si>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</si>
  <si>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</si>
  <si>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</si>
  <si>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</si>
  <si>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</si>
  <si>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</si>
  <si>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</si>
  <si>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</si>
  <si>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</si>
  <si>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</si>
  <si>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</si>
  <si>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</si>
  <si>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</si>
  <si>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</si>
  <si>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</si>
  <si>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</si>
  <si>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</si>
  <si>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</si>
  <si>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</si>
  <si>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</si>
  <si>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</si>
  <si>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</si>
  <si>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</si>
  <si>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</si>
  <si>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</si>
  <si>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</si>
  <si>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</si>
  <si>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</si>
  <si>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</si>
  <si>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</si>
  <si>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</si>
  <si>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</si>
  <si>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</si>
  <si>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</si>
  <si>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</si>
  <si>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</si>
  <si>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</si>
  <si>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</si>
  <si>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</si>
  <si>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</si>
  <si>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</si>
  <si>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</si>
  <si>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</si>
  <si>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</si>
  <si>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</si>
  <si>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</si>
  <si>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</si>
  <si>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</si>
  <si>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</si>
  <si>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</si>
  <si>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</si>
  <si>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</si>
  <si>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</si>
  <si>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</si>
  <si>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</si>
  <si>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</si>
  <si>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</si>
  <si>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</si>
  <si>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</si>
  <si>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</si>
  <si>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</si>
  <si>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</si>
  <si>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</si>
  <si>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</si>
  <si>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</si>
  <si>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</si>
  <si>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</si>
  <si>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</si>
  <si>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</si>
  <si>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</si>
  <si>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</si>
  <si>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</si>
  <si>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</si>
  <si>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</si>
  <si>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</si>
  <si>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</si>
  <si>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</si>
  <si>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</si>
  <si>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</si>
  <si>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</si>
  <si>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</si>
  <si>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</si>
  <si>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</si>
  <si>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</si>
  <si>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</si>
  <si>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</si>
  <si>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</si>
  <si>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</si>
  <si>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</si>
  <si>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</si>
  <si>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</si>
  <si>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</si>
  <si>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</si>
  <si>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</si>
  <si>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</si>
  <si>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</si>
  <si>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</si>
  <si>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</si>
  <si>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</si>
  <si>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</si>
  <si>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</si>
  <si>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</si>
  <si>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</si>
  <si>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</si>
  <si>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</si>
  <si>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</si>
  <si>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</si>
  <si>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</si>
  <si>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</si>
  <si>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</si>
  <si>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</si>
  <si>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</si>
  <si>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</si>
  <si>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</si>
  <si>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</si>
  <si>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</si>
  <si>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</si>
  <si>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</si>
  <si>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</si>
  <si>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</si>
  <si>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</si>
  <si>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</si>
  <si>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</si>
  <si>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</si>
  <si>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</si>
  <si>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</si>
  <si>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</si>
  <si>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</si>
  <si>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</si>
  <si>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</si>
  <si>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</si>
  <si>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</si>
  <si>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</si>
  <si>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</si>
  <si>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</si>
  <si>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</si>
  <si>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</si>
  <si>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</si>
  <si>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</si>
  <si>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</si>
  <si>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</si>
  <si>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</si>
  <si>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</si>
  <si>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</si>
  <si>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</si>
  <si>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</si>
  <si>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</si>
  <si>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</si>
  <si>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</si>
  <si>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</si>
  <si>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</si>
  <si>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</si>
  <si>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</si>
  <si>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</si>
  <si>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</si>
  <si>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</si>
  <si>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</si>
  <si>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</si>
  <si>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</si>
  <si>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</si>
  <si>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</si>
  <si>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</si>
  <si>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</si>
  <si>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</si>
  <si>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</si>
  <si>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</si>
  <si>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</si>
  <si>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</si>
  <si>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</si>
  <si>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</si>
  <si>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</si>
  <si>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</si>
  <si>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</si>
  <si>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</si>
  <si>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</si>
  <si>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</si>
  <si>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</si>
  <si>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</si>
  <si>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</si>
  <si>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</si>
  <si>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</si>
  <si>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</si>
  <si>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</si>
  <si>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</si>
  <si>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</si>
  <si>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</si>
  <si>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</si>
  <si>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</si>
  <si>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</si>
  <si>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</si>
  <si>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</si>
  <si>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</si>
  <si>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</si>
  <si>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</si>
  <si>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</si>
  <si>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</si>
  <si>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</si>
  <si>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</si>
  <si>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</si>
  <si>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</si>
  <si>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</si>
  <si>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</si>
  <si>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</si>
  <si>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</si>
  <si>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</si>
  <si>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</si>
  <si>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</si>
  <si>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</si>
  <si>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</si>
  <si>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</si>
  <si>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</si>
  <si>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</si>
  <si>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</si>
  <si>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</si>
  <si>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</si>
  <si>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</si>
  <si>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</si>
  <si>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</si>
  <si>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</si>
  <si>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</si>
  <si>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</si>
  <si>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</si>
  <si>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</si>
  <si>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</si>
  <si>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</si>
  <si>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</si>
  <si>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</si>
  <si>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</si>
  <si>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</si>
  <si>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</si>
  <si>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</si>
  <si>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</si>
  <si>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</si>
  <si>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</si>
  <si>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</si>
  <si>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</si>
  <si>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</si>
  <si>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</si>
  <si>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</si>
  <si>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</si>
  <si>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</si>
  <si>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</si>
  <si>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</si>
  <si>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</si>
  <si>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</si>
  <si>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</si>
  <si>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</si>
  <si>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</si>
  <si>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</si>
  <si>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</si>
  <si>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</si>
  <si>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</si>
  <si>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</si>
  <si>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</si>
  <si>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</si>
  <si>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</si>
  <si>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</si>
  <si>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</si>
  <si>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</si>
  <si>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</si>
  <si>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</si>
  <si>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</si>
  <si>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</si>
  <si>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</si>
  <si>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</si>
  <si>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</si>
  <si>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</si>
  <si>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</si>
  <si>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</si>
  <si>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</si>
  <si>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</si>
  <si>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</si>
  <si>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</si>
  <si>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</si>
  <si>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</si>
  <si>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</si>
  <si>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</si>
  <si>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</si>
  <si>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</si>
  <si>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</si>
  <si>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</si>
  <si>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</si>
  <si>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</si>
  <si>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</si>
  <si>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</si>
  <si>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</si>
  <si>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</si>
  <si>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</si>
  <si>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</si>
  <si>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</si>
  <si>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</si>
  <si>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</si>
  <si>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</si>
  <si>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</si>
  <si>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</si>
  <si>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</si>
  <si>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</si>
  <si>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</si>
  <si>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</si>
  <si>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</si>
  <si>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</si>
  <si>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</si>
  <si>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</si>
  <si>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</si>
  <si>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</si>
  <si>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</si>
  <si>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</si>
  <si>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</si>
  <si>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</si>
  <si>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</si>
  <si>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</si>
  <si>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</si>
  <si>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</si>
  <si>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</si>
  <si>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</si>
  <si>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</si>
  <si>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</si>
  <si>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</si>
  <si>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</si>
  <si>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</si>
  <si>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</si>
  <si>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</si>
  <si>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</si>
  <si>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</si>
  <si>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</si>
  <si>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</si>
  <si>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</si>
  <si>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</si>
  <si>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</si>
  <si>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</si>
  <si>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</si>
  <si>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</si>
  <si>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</si>
  <si>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</si>
  <si>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</si>
  <si>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</si>
  <si>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</si>
  <si>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</si>
  <si>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</si>
  <si>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</si>
  <si>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</si>
  <si>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</si>
  <si>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</si>
  <si>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</si>
  <si>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</si>
  <si>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</si>
  <si>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</si>
  <si>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</si>
  <si>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</si>
  <si>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</si>
  <si>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</si>
  <si>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</si>
  <si>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</si>
  <si>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</si>
  <si>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</si>
  <si>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</si>
  <si>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</si>
  <si>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</si>
  <si>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</si>
  <si>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</si>
  <si>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</si>
  <si>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</si>
  <si>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</si>
  <si>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</si>
  <si>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</si>
  <si>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</si>
  <si>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</si>
  <si>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</si>
  <si>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</si>
  <si>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</si>
  <si>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</si>
  <si>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</si>
  <si>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</si>
  <si>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</si>
  <si>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</si>
  <si>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</si>
  <si>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</si>
  <si>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</si>
  <si>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</si>
  <si>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</si>
  <si>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</si>
  <si>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</si>
  <si>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</si>
  <si>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</si>
  <si>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</si>
  <si>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</si>
  <si>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</si>
  <si>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</si>
  <si>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</si>
  <si>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</si>
  <si>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</si>
  <si>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</si>
  <si>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</si>
  <si>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</si>
  <si>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</si>
  <si>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</si>
  <si>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</si>
  <si>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</si>
  <si>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</si>
  <si>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</si>
  <si>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</si>
  <si>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</si>
  <si>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</si>
  <si>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</si>
  <si>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</si>
  <si>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</si>
  <si>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</si>
  <si>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</si>
  <si>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</si>
  <si>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</si>
  <si>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</si>
  <si>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</si>
  <si>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</si>
  <si>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</si>
  <si>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</si>
  <si>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</si>
  <si>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</si>
  <si>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</si>
  <si>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</si>
  <si>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</si>
  <si>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</si>
  <si>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</si>
  <si>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</si>
  <si>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</si>
  <si>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</si>
  <si>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</si>
  <si>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</si>
  <si>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</si>
  <si>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</si>
  <si>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</si>
  <si>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</si>
  <si>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</si>
  <si>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</si>
  <si>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</si>
  <si>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</si>
  <si>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</si>
  <si>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</si>
  <si>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</si>
  <si>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</si>
  <si>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</si>
  <si>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</si>
  <si>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</si>
  <si>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</si>
  <si>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</si>
  <si>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</si>
  <si>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</si>
  <si>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</si>
  <si>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</si>
  <si>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</si>
  <si>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</si>
  <si>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</si>
  <si>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</si>
  <si>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</si>
  <si>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</si>
  <si>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</si>
  <si>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</si>
  <si>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</si>
  <si>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</si>
  <si>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</si>
  <si>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</si>
  <si>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</si>
  <si>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</si>
  <si>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</si>
  <si>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</si>
  <si>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</si>
  <si>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</si>
  <si>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</si>
  <si>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</si>
  <si>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</si>
  <si>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</si>
  <si>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</si>
  <si>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</si>
  <si>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</si>
  <si>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</si>
  <si>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</si>
  <si>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</si>
  <si>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</si>
  <si>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</si>
  <si>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</si>
  <si>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</si>
  <si>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</si>
  <si>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</si>
  <si>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</si>
  <si>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</si>
  <si>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</si>
  <si>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</si>
  <si>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</si>
  <si>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</si>
  <si>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</si>
  <si>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</si>
  <si>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</si>
  <si>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</si>
  <si>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</si>
  <si>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</si>
  <si>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</si>
  <si>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</si>
  <si>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</si>
  <si>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</si>
  <si>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</si>
  <si>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</si>
  <si>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</si>
  <si>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</si>
  <si>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</si>
  <si>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</si>
  <si>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</si>
  <si>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</si>
  <si>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</si>
  <si>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</si>
  <si>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</si>
  <si>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</si>
  <si>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</si>
  <si>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</si>
  <si>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</si>
  <si>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</si>
  <si>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</si>
  <si>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</si>
  <si>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</si>
  <si>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</si>
  <si>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</si>
  <si>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</si>
  <si>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</si>
  <si>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</si>
  <si>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</si>
  <si>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</si>
  <si>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</si>
  <si>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</si>
  <si>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</si>
  <si>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</si>
  <si>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</si>
  <si>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</si>
  <si>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</si>
  <si>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</si>
  <si>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</si>
  <si>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</si>
  <si>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</si>
  <si>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</si>
  <si>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</si>
  <si>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</si>
  <si>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</si>
  <si>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</si>
  <si>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</si>
  <si>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</si>
  <si>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</si>
  <si>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</si>
  <si>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</si>
  <si>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</si>
  <si>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</si>
  <si>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</si>
  <si>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</si>
  <si>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</si>
  <si>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</si>
  <si>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</si>
  <si>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</si>
  <si>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</si>
  <si>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</si>
  <si>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</si>
  <si>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</si>
  <si>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</si>
  <si>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</si>
  <si>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</si>
  <si>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</si>
  <si>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</si>
  <si>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</si>
  <si>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</si>
  <si>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</si>
  <si>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</si>
  <si>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</si>
  <si>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</si>
  <si>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</si>
  <si>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</si>
  <si>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</si>
  <si>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</si>
  <si>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</si>
  <si>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</si>
  <si>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</si>
  <si>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</si>
  <si>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</si>
  <si>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</si>
  <si>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</si>
  <si>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</si>
  <si>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</si>
  <si>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</si>
  <si>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</si>
  <si>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</si>
  <si>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</si>
  <si>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</si>
  <si>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</si>
  <si>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</si>
  <si>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</si>
  <si>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</si>
  <si>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</si>
  <si>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</si>
  <si>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</si>
  <si>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</si>
  <si>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</si>
  <si>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</si>
  <si>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</si>
  <si>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</si>
  <si>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</si>
  <si>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</si>
  <si>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</si>
  <si>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</si>
  <si>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</si>
  <si>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</si>
  <si>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</si>
  <si>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</si>
  <si>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</si>
  <si>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</si>
  <si>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</si>
  <si>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</si>
  <si>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</si>
  <si>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</si>
  <si>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</si>
  <si>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</si>
  <si>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</si>
  <si>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</si>
  <si>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</si>
  <si>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</si>
  <si>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</si>
  <si>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</si>
  <si>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</si>
  <si>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</si>
  <si>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</si>
  <si>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</si>
  <si>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</si>
  <si>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</si>
  <si>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</si>
  <si>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</si>
  <si>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</si>
  <si>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</si>
  <si>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</si>
  <si>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</si>
  <si>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</si>
  <si>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</si>
  <si>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</si>
  <si>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</si>
  <si>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</si>
  <si>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</si>
  <si>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</si>
  <si>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</si>
  <si>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</si>
  <si>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</si>
  <si>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</si>
  <si>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</si>
  <si>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</si>
  <si>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</si>
  <si>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</si>
  <si>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</si>
  <si>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</si>
  <si>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</si>
  <si>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</si>
  <si>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</si>
  <si>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</si>
  <si>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</si>
  <si>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</si>
  <si>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</si>
  <si>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</si>
  <si>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</si>
  <si>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</si>
  <si>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</si>
  <si>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</si>
  <si>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</si>
  <si>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</si>
  <si>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</si>
  <si>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</si>
  <si>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</si>
  <si>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</si>
  <si>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</si>
  <si>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</si>
  <si>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</si>
  <si>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</si>
  <si>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</si>
  <si>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</si>
  <si>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</si>
  <si>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</si>
  <si>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</si>
  <si>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</si>
  <si>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</si>
  <si>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</si>
  <si>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</si>
  <si>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</si>
  <si>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</si>
  <si>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</si>
  <si>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</si>
  <si>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</si>
  <si>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</si>
  <si>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</si>
  <si>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</si>
  <si>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</si>
  <si>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</si>
  <si>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</si>
  <si>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</si>
  <si>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</si>
  <si>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</si>
  <si>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</si>
  <si>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</si>
  <si>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</si>
  <si>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</si>
  <si>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</si>
  <si>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</si>
  <si>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</si>
  <si>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</si>
  <si>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</si>
  <si>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</si>
  <si>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</si>
  <si>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</si>
  <si>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</si>
  <si>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</si>
  <si>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</si>
  <si>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</si>
  <si>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</si>
  <si>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</si>
  <si>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</si>
  <si>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</si>
  <si>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</si>
  <si>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</si>
  <si>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</si>
  <si>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</si>
  <si>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</si>
  <si>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</si>
  <si>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</si>
  <si>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</si>
  <si>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</si>
  <si>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</si>
  <si>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</si>
  <si>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</si>
  <si>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</si>
  <si>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</si>
  <si>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</si>
  <si>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</si>
  <si>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</si>
  <si>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</si>
  <si>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</si>
  <si>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</si>
  <si>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</si>
  <si>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</si>
  <si>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</si>
  <si>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</si>
  <si>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</si>
  <si>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</si>
  <si>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</si>
  <si>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</si>
  <si>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</si>
  <si>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</si>
  <si>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</si>
  <si>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</si>
  <si>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</si>
  <si>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</si>
  <si>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</si>
  <si>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</si>
  <si>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</si>
  <si>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</si>
  <si>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</si>
  <si>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</si>
  <si>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</si>
  <si>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</si>
  <si>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</si>
  <si>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</si>
  <si>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</si>
  <si>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</si>
  <si>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</si>
  <si>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</si>
  <si>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</si>
  <si>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</si>
  <si>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</si>
  <si>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</si>
  <si>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</si>
  <si>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</si>
  <si>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</si>
  <si>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</si>
  <si>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</si>
  <si>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</si>
  <si>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</si>
  <si>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</si>
  <si>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</si>
  <si>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</si>
  <si>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</si>
  <si>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</si>
  <si>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</si>
  <si>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</si>
  <si>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</si>
  <si>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</si>
  <si>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</si>
  <si>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</si>
  <si>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</si>
  <si>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</si>
  <si>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</si>
  <si>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</si>
  <si>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</si>
  <si>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</si>
  <si>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</si>
  <si>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</si>
  <si>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</si>
  <si>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</si>
  <si>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</si>
  <si>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</si>
  <si>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</si>
  <si>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</si>
  <si>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</si>
  <si>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</si>
  <si>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</si>
  <si>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</si>
  <si>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</si>
  <si>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</si>
  <si>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</si>
  <si>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</si>
  <si>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</si>
  <si>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</si>
  <si>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</si>
  <si>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</si>
  <si>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</si>
  <si>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</si>
  <si>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</si>
  <si>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</si>
  <si>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</si>
  <si>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</si>
  <si>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</si>
  <si>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</si>
  <si>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</si>
  <si>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</si>
  <si>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</si>
  <si>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</si>
  <si>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</si>
  <si>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</si>
  <si>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</si>
  <si>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</si>
  <si>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</si>
  <si>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</si>
  <si>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</si>
  <si>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</si>
  <si>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</si>
  <si>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</si>
  <si>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</si>
  <si>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</si>
  <si>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</si>
  <si>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</si>
  <si>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</si>
  <si>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</si>
  <si>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</si>
  <si>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</si>
  <si>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</si>
  <si>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</si>
  <si>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</si>
  <si>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</si>
  <si>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</si>
  <si>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</si>
  <si>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</si>
  <si>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</si>
  <si>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</si>
  <si>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</si>
  <si>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</si>
  <si>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</si>
  <si>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</si>
  <si>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</si>
  <si>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</si>
  <si>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</si>
  <si>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</si>
  <si>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</si>
  <si>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</si>
  <si>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</si>
  <si>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</si>
  <si>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</si>
  <si>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</si>
  <si>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</si>
  <si>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</si>
  <si>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</si>
  <si>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</si>
  <si>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</si>
  <si>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</si>
  <si>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</si>
  <si>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</si>
  <si>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</si>
  <si>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</si>
  <si>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</si>
  <si>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</si>
  <si>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</si>
  <si>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</si>
  <si>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</si>
  <si>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</si>
  <si>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</si>
  <si>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</si>
  <si>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</si>
  <si>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</si>
  <si>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</si>
  <si>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</si>
  <si>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</si>
  <si>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</si>
  <si>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</si>
  <si>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</si>
  <si>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</si>
  <si>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</si>
  <si>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</si>
  <si>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</si>
  <si>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</si>
  <si>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</si>
  <si>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</si>
  <si>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</si>
  <si>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</si>
  <si>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</si>
  <si>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</si>
  <si>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</si>
  <si>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</si>
  <si>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</si>
  <si>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</si>
  <si>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</si>
  <si>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</si>
  <si>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</si>
  <si>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</si>
  <si>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</si>
  <si>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</si>
  <si>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</si>
  <si>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</si>
  <si>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</si>
  <si>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</si>
  <si>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</si>
  <si>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</si>
  <si>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</si>
  <si>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</si>
  <si>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</si>
  <si>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</si>
  <si>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</si>
  <si>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</si>
  <si>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</si>
  <si>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</si>
  <si>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</si>
  <si>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</si>
  <si>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</si>
  <si>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</si>
  <si>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</si>
  <si>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</si>
  <si>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</si>
  <si>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</si>
  <si>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</si>
  <si>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</si>
  <si>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</si>
  <si>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</si>
  <si>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</si>
  <si>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</si>
  <si>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</si>
  <si>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</si>
  <si>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</si>
  <si>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</si>
  <si>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</si>
  <si>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</si>
  <si>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</si>
  <si>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</si>
  <si>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</si>
  <si>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</si>
  <si>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</si>
  <si>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</si>
  <si>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</si>
  <si>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</si>
  <si>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</si>
  <si>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</si>
  <si>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</si>
  <si>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</si>
  <si>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</si>
  <si>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</si>
  <si>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</si>
  <si>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</si>
  <si>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</si>
  <si>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</si>
  <si>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</si>
  <si>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</si>
  <si>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</si>
  <si>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</si>
  <si>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</si>
  <si>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</si>
  <si>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</si>
  <si>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</si>
  <si>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</si>
  <si>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</si>
  <si>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</si>
  <si>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</si>
  <si>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</si>
  <si>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</si>
  <si>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</si>
  <si>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</si>
  <si>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</si>
  <si>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</si>
  <si>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</si>
  <si>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</si>
  <si>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</si>
  <si>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</si>
  <si>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</si>
  <si>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</si>
  <si>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</si>
  <si>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</si>
  <si>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</si>
  <si>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</si>
  <si>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</si>
  <si>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</si>
  <si>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</si>
  <si>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</si>
  <si>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</si>
  <si>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</si>
  <si>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</si>
  <si>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</si>
  <si>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</si>
  <si>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</si>
  <si>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</si>
  <si>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</si>
  <si>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</si>
  <si>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</si>
  <si>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</si>
  <si>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</si>
  <si>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</si>
  <si>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</si>
  <si>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</si>
  <si>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</si>
  <si>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</si>
  <si>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</si>
  <si>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</si>
  <si>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</si>
  <si>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</si>
  <si>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</si>
  <si>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</si>
  <si>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</si>
  <si>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</si>
  <si>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</si>
  <si>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</si>
  <si>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</si>
  <si>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</si>
  <si>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</si>
  <si>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</si>
  <si>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</si>
  <si>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</si>
  <si>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</si>
  <si>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</si>
  <si>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</si>
  <si>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</si>
  <si>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</si>
  <si>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</si>
  <si>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</si>
  <si>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</si>
  <si>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</si>
  <si>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</si>
  <si>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</si>
  <si>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</si>
  <si>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</si>
  <si>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</si>
  <si>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</si>
  <si>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</si>
  <si>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</si>
  <si>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</si>
  <si>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</si>
  <si>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</si>
  <si>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</si>
  <si>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</si>
  <si>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</si>
  <si>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</si>
  <si>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</si>
  <si>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</si>
  <si>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</si>
  <si>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</si>
  <si>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</si>
  <si>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</si>
  <si>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</si>
  <si>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</si>
  <si>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</si>
  <si>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</si>
  <si>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</si>
  <si>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</si>
  <si>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</si>
  <si>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</si>
  <si>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</si>
  <si>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</si>
  <si>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</si>
  <si>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</si>
  <si>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</si>
  <si>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</si>
  <si>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</si>
  <si>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</si>
  <si>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</si>
  <si>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</si>
  <si>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</si>
  <si>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</si>
  <si>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</si>
  <si>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</si>
  <si>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</si>
  <si>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</si>
  <si>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</si>
  <si>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</si>
  <si>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</si>
  <si>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</si>
  <si>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</si>
  <si>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</si>
  <si>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</si>
  <si>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</si>
  <si>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</si>
  <si>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</si>
  <si>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</si>
  <si>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</si>
  <si>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</si>
  <si>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</si>
  <si>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</si>
  <si>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</si>
  <si>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</si>
  <si>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</si>
  <si>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</si>
  <si>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</si>
  <si>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</si>
  <si>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</si>
  <si>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</si>
  <si>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</si>
  <si>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</si>
  <si>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</si>
  <si>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</si>
  <si>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</si>
  <si>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</si>
  <si>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</si>
  <si>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</si>
  <si>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</si>
  <si>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</si>
  <si>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</si>
  <si>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</si>
  <si>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</si>
  <si>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</si>
  <si>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</si>
  <si>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</si>
  <si>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</si>
  <si>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</si>
  <si>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</si>
  <si>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</si>
  <si>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</si>
  <si>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</si>
  <si>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</si>
  <si>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</si>
  <si>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</si>
  <si>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</si>
  <si>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</si>
  <si>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</si>
  <si>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</si>
  <si>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</si>
  <si>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</si>
  <si>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</si>
  <si>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</si>
  <si>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</si>
  <si>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</si>
  <si>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</si>
  <si>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</si>
  <si>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</si>
  <si>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</si>
  <si>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</si>
  <si>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</si>
  <si>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</si>
  <si>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</si>
  <si>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</si>
  <si>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</si>
  <si>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</si>
  <si>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</si>
  <si>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</si>
  <si>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</si>
  <si>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</si>
  <si>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</si>
  <si>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</si>
  <si>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</si>
  <si>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</si>
  <si>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</si>
  <si>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</si>
  <si>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</si>
  <si>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</si>
  <si>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</si>
  <si>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</si>
  <si>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</si>
  <si>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</si>
  <si>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</si>
  <si>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</si>
  <si>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</si>
  <si>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</si>
  <si>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</si>
  <si>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</si>
  <si>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</si>
  <si>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</si>
  <si>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</si>
  <si>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</si>
  <si>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</si>
  <si>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</si>
  <si>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</si>
  <si>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</si>
  <si>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</si>
  <si>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</si>
  <si>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</si>
  <si>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</si>
  <si>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</si>
  <si>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</si>
  <si>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</si>
  <si>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</si>
  <si>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</si>
  <si>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</si>
  <si>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</si>
  <si>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</si>
  <si>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</si>
  <si>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</si>
  <si>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</si>
  <si>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</si>
  <si>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</si>
  <si>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</si>
  <si>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</si>
  <si>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</si>
  <si>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</si>
  <si>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</si>
  <si>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</si>
  <si>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</si>
  <si>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</si>
  <si>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</si>
  <si>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</si>
  <si>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</si>
  <si>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</si>
  <si>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</si>
  <si>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</si>
  <si>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</si>
  <si>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</si>
  <si>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</si>
  <si>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</si>
  <si>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</si>
  <si>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</si>
  <si>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</si>
  <si>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</si>
  <si>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</si>
  <si>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</si>
  <si>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</si>
  <si>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</si>
  <si>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</si>
  <si>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</si>
  <si>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</si>
  <si>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</si>
  <si>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</si>
  <si>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</si>
  <si>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</si>
  <si>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</si>
  <si>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</si>
  <si>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</si>
  <si>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</si>
  <si>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</si>
  <si>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</si>
  <si>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</si>
  <si>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</si>
  <si>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</si>
  <si>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</si>
  <si>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</si>
  <si>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</si>
  <si>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</si>
  <si>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</si>
  <si>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</si>
  <si>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</si>
  <si>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</si>
  <si>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</si>
  <si>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</si>
  <si>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</si>
  <si>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</si>
  <si>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</si>
  <si>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</si>
  <si>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</si>
  <si>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</si>
  <si>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</si>
  <si>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</si>
  <si>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</si>
  <si>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</si>
  <si>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</si>
  <si>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</si>
  <si>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</si>
  <si>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</si>
  <si>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</si>
  <si>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</si>
  <si>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</si>
  <si>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</si>
  <si>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</si>
  <si>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</si>
  <si>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</si>
  <si>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</si>
  <si>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</si>
  <si>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</si>
  <si>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</si>
  <si>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</si>
  <si>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</si>
  <si>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</si>
  <si>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</si>
  <si>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</si>
  <si>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</si>
  <si>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</si>
  <si>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</si>
  <si>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</si>
  <si>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</si>
  <si>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</si>
  <si>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</si>
  <si>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</si>
  <si>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</si>
  <si>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</si>
  <si>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</si>
  <si>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</si>
  <si>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</si>
  <si>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</si>
  <si>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</si>
  <si>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</si>
  <si>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</si>
  <si>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</si>
  <si>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</si>
  <si>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</si>
  <si>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</si>
  <si>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</si>
  <si>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</si>
  <si>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</si>
  <si>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</si>
  <si>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</si>
  <si>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</si>
  <si>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</si>
  <si>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</si>
  <si>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</si>
  <si>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</si>
  <si>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</si>
  <si>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</si>
  <si>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</si>
  <si>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</si>
  <si>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</si>
  <si>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</si>
  <si>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</si>
  <si>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</si>
  <si>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</si>
  <si>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</si>
  <si>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</si>
  <si>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</si>
  <si>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</si>
  <si>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</si>
  <si>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</si>
  <si>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</si>
  <si>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</si>
  <si>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</si>
  <si>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</si>
  <si>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</si>
  <si>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</si>
  <si>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</si>
  <si>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</si>
  <si>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</si>
  <si>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</si>
  <si>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</si>
  <si>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</si>
  <si>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</si>
  <si>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</si>
  <si>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</si>
  <si>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</si>
  <si>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</si>
  <si>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</si>
  <si>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</si>
  <si>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</si>
  <si>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</si>
  <si>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</si>
  <si>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</si>
  <si>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</si>
  <si>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</si>
  <si>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</si>
  <si>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</si>
  <si>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</si>
  <si>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</si>
  <si>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</si>
  <si>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</si>
  <si>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</si>
  <si>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</si>
  <si>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</si>
  <si>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</si>
  <si>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</si>
  <si>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</si>
  <si>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</si>
  <si>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</si>
  <si>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</si>
  <si>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</si>
  <si>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</si>
  <si>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</si>
  <si>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</si>
  <si>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</si>
  <si>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</si>
  <si>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</si>
  <si>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</si>
  <si>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</si>
  <si>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</si>
  <si>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</si>
  <si>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</si>
  <si>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</si>
  <si>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</si>
  <si>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</si>
  <si>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</si>
  <si>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</si>
  <si>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</si>
  <si>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</si>
  <si>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</si>
  <si>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</si>
  <si>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</si>
  <si>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</si>
  <si>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</si>
  <si>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</si>
  <si>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</si>
  <si>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</si>
  <si>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</si>
  <si>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</si>
  <si>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</si>
  <si>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</si>
  <si>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</si>
  <si>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</si>
  <si>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</si>
  <si>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</si>
  <si>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</si>
  <si>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</si>
  <si>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</si>
  <si>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</si>
  <si>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</si>
  <si>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</si>
  <si>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</si>
  <si>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</si>
  <si>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</si>
  <si>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</si>
  <si>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</si>
  <si>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</si>
  <si>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</si>
  <si>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</si>
  <si>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</si>
  <si>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</si>
  <si>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</si>
  <si>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</si>
  <si>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</si>
  <si>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</si>
  <si>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</si>
  <si>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</si>
  <si>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</si>
  <si>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</si>
  <si>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</si>
  <si>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</si>
  <si>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</si>
  <si>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</si>
  <si>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</si>
  <si>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</si>
  <si>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</si>
  <si>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</si>
  <si>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</si>
  <si>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</si>
  <si>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</si>
  <si>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</si>
  <si>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</si>
  <si>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</si>
  <si>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</si>
  <si>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</si>
  <si>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</si>
  <si>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</si>
  <si>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</si>
  <si>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</si>
  <si>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</si>
  <si>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</si>
  <si>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</si>
  <si>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</si>
  <si>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</si>
  <si>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</si>
  <si>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</si>
  <si>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</si>
  <si>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</si>
  <si>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</si>
  <si>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</si>
  <si>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</si>
  <si>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</si>
  <si>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</si>
  <si>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</si>
  <si>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</si>
  <si>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</si>
  <si>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</si>
  <si>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</si>
  <si>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</si>
  <si>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</si>
  <si>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</si>
  <si>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</si>
  <si>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</si>
  <si>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</si>
  <si>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</si>
  <si>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</si>
  <si>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</si>
  <si>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</si>
  <si>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</si>
  <si>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</si>
  <si>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</si>
  <si>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</si>
  <si>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</si>
  <si>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</si>
  <si>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</si>
  <si>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</si>
  <si>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</si>
  <si>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</si>
  <si>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</si>
  <si>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</si>
  <si>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</si>
  <si>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</si>
  <si>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</si>
  <si>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</si>
  <si>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</si>
  <si>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</si>
  <si>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</si>
  <si>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</si>
  <si>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</si>
  <si>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</si>
  <si>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</si>
  <si>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</si>
  <si>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</si>
  <si>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</si>
  <si>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</si>
  <si>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</si>
  <si>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</si>
  <si>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</si>
  <si>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</si>
  <si>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</si>
  <si>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</si>
  <si>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</si>
  <si>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</si>
  <si>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</si>
  <si>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</si>
  <si>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</si>
  <si>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</si>
  <si>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</si>
  <si>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</si>
  <si>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</si>
  <si>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</si>
  <si>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</si>
  <si>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</si>
  <si>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</si>
  <si>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</si>
  <si>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</si>
  <si>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</si>
  <si>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</si>
  <si>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</si>
  <si>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</si>
  <si>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</si>
  <si>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</si>
  <si>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</si>
  <si>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</si>
  <si>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</si>
  <si>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</si>
  <si>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</si>
  <si>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</si>
  <si>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</si>
  <si>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</si>
  <si>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</si>
  <si>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</si>
  <si>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</si>
  <si>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</si>
  <si>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</si>
  <si>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</si>
  <si>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</si>
  <si>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</si>
  <si>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</si>
  <si>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</si>
  <si>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</si>
  <si>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</si>
  <si>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</si>
  <si>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</si>
  <si>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</si>
  <si>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</si>
  <si>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</si>
  <si>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</si>
  <si>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</si>
  <si>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</si>
  <si>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</si>
  <si>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</si>
  <si>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</si>
  <si>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</si>
  <si>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</si>
  <si>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</si>
  <si>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</si>
  <si>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</si>
  <si>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</si>
  <si>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</si>
  <si>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</si>
  <si>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</si>
  <si>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</si>
  <si>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</si>
  <si>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</si>
  <si>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</si>
  <si>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</si>
  <si>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</si>
  <si>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</si>
  <si>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</si>
  <si>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</si>
  <si>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</si>
  <si>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</si>
  <si>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</si>
  <si>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</si>
  <si>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</si>
  <si>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</si>
  <si>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</si>
  <si>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</si>
  <si>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</si>
  <si>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</si>
  <si>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</si>
  <si>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</si>
  <si>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</si>
  <si>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</si>
  <si>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</si>
  <si>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</si>
  <si>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</si>
  <si>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</si>
  <si>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</si>
  <si>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</si>
  <si>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</si>
  <si>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</si>
  <si>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</si>
  <si>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</si>
  <si>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</si>
  <si>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</si>
  <si>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</si>
  <si>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</si>
  <si>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</si>
  <si>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</si>
  <si>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</si>
  <si>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</si>
  <si>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</si>
  <si>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</si>
  <si>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</si>
  <si>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</si>
  <si>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</si>
  <si>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</si>
  <si>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</si>
  <si>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</si>
  <si>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</si>
  <si>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</si>
  <si>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</si>
  <si>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</si>
  <si>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</si>
  <si>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</si>
  <si>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</si>
  <si>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</si>
  <si>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</si>
  <si>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</si>
  <si>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</si>
  <si>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</si>
  <si>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</si>
  <si>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</si>
  <si>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</si>
  <si>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</si>
  <si>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</si>
  <si>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</si>
  <si>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</si>
  <si>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</si>
  <si>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</si>
  <si>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</si>
  <si>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</si>
  <si>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</si>
  <si>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</si>
  <si>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</si>
  <si>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</si>
  <si>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</si>
  <si>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</si>
  <si>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</si>
  <si>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</si>
  <si>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</si>
  <si>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</si>
  <si>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</si>
  <si>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</si>
  <si>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</si>
  <si>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</si>
  <si>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</si>
  <si>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</si>
  <si>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</si>
  <si>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</si>
  <si>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</si>
  <si>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</si>
  <si>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</si>
  <si>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</si>
  <si>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</si>
  <si>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</si>
  <si>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</si>
  <si>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</si>
  <si>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</si>
  <si>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</si>
  <si>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</si>
  <si>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</si>
  <si>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</si>
  <si>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</si>
  <si>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</si>
  <si>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</si>
  <si>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</si>
  <si>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</si>
  <si>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</si>
  <si>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</si>
  <si>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</si>
  <si>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</si>
  <si>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</si>
  <si>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</si>
  <si>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</si>
  <si>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</si>
  <si>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</si>
  <si>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</si>
  <si>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</si>
  <si>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</si>
  <si>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</si>
  <si>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</si>
  <si>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</si>
  <si>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</si>
  <si>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</si>
  <si>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</si>
  <si>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</si>
  <si>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</si>
  <si>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</si>
  <si>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</si>
  <si>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</si>
  <si>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</si>
  <si>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</si>
  <si>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</si>
  <si>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</si>
  <si>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</si>
  <si>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</si>
  <si>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</si>
  <si>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</si>
  <si>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</si>
  <si>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</si>
  <si>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</si>
  <si>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</si>
  <si>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</si>
  <si>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</si>
  <si>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</si>
  <si>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</si>
  <si>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</si>
  <si>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</si>
  <si>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</si>
  <si>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</si>
  <si>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</si>
  <si>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</si>
  <si>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</si>
  <si>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</si>
  <si>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</si>
  <si>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</si>
  <si>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</si>
  <si>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</si>
  <si>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</si>
  <si>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</si>
  <si>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</si>
  <si>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</si>
  <si>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</si>
  <si>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</si>
  <si>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</si>
  <si>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</si>
  <si>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</si>
  <si>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</si>
  <si>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</si>
  <si>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</si>
  <si>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</si>
  <si>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</si>
  <si>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</si>
  <si>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</si>
  <si>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</si>
  <si>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</si>
  <si>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</si>
  <si>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</si>
  <si>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</si>
  <si>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</si>
  <si>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</si>
  <si>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</si>
  <si>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</si>
  <si>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</si>
  <si>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</si>
  <si>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</si>
  <si>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</si>
  <si>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</si>
  <si>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</si>
  <si>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</si>
  <si>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</si>
  <si>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</si>
  <si>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</si>
  <si>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</si>
  <si>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</si>
  <si>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</si>
  <si>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</si>
  <si>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</si>
  <si>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</si>
  <si>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</si>
  <si>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</si>
  <si>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</si>
  <si>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</si>
  <si>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</si>
  <si>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</si>
  <si>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</si>
  <si>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</si>
  <si>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</si>
  <si>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</si>
  <si>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</si>
  <si>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</si>
  <si>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</si>
  <si>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</si>
  <si>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</si>
  <si>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</si>
  <si>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</si>
  <si>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</si>
  <si>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</si>
  <si>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</si>
  <si>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</si>
  <si>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</si>
  <si>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</si>
  <si>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</si>
  <si>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</si>
  <si>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</si>
  <si>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</si>
  <si>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</si>
  <si>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</si>
  <si>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</si>
  <si>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</si>
  <si>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</si>
  <si>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</si>
  <si>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</si>
  <si>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</si>
  <si>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</si>
  <si>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</si>
  <si>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</si>
  <si>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</si>
  <si>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</si>
  <si>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</si>
  <si>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</si>
  <si>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</si>
  <si>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</si>
  <si>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</si>
  <si>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</si>
  <si>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</si>
  <si>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</si>
  <si>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</si>
  <si>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</si>
  <si>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</si>
  <si>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</si>
  <si>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</si>
  <si>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</si>
  <si>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</si>
  <si>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</si>
  <si>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</si>
  <si>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</si>
  <si>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</si>
  <si>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</si>
  <si>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</si>
  <si>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</si>
  <si>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</si>
  <si>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</si>
  <si>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</si>
  <si>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</si>
  <si>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</si>
  <si>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</si>
  <si>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</si>
  <si>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</si>
  <si>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</si>
  <si>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</si>
  <si>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</si>
  <si>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</si>
  <si>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</si>
  <si>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</si>
  <si>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</si>
  <si>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</si>
  <si>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</si>
  <si>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</si>
  <si>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</si>
  <si>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</si>
  <si>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</si>
  <si>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</si>
  <si>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</si>
  <si>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</si>
  <si>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</si>
  <si>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</si>
  <si>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</si>
  <si>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</si>
  <si>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</si>
  <si>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</si>
  <si>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</si>
  <si>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</si>
  <si>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</si>
  <si>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</si>
  <si>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</si>
  <si>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</si>
  <si>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</si>
  <si>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</si>
  <si>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</si>
  <si>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</si>
  <si>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</si>
  <si>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</si>
  <si>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</si>
  <si>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</si>
  <si>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</si>
  <si>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</si>
  <si>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</si>
  <si>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</si>
  <si>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</si>
  <si>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</si>
  <si>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</si>
  <si>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</si>
  <si>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</si>
  <si>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</si>
  <si>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</si>
  <si>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</si>
  <si>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</si>
  <si>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</si>
  <si>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</si>
  <si>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</si>
  <si>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</si>
  <si>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</si>
  <si>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</si>
  <si>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</si>
  <si>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</si>
  <si>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</si>
  <si>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</si>
  <si>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</si>
  <si>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</si>
  <si>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</si>
  <si>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</si>
  <si>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</si>
  <si>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</si>
  <si>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</si>
  <si>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</si>
  <si>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</si>
  <si>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</si>
  <si>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</si>
  <si>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</si>
  <si>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</si>
  <si>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</si>
  <si>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</si>
  <si>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</si>
  <si>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</si>
  <si>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</si>
  <si>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</si>
  <si>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</si>
  <si>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</si>
  <si>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</si>
  <si>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</si>
  <si>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</si>
  <si>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</si>
  <si>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</si>
  <si>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</si>
  <si>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</si>
  <si>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</si>
  <si>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</si>
  <si>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</si>
  <si>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</si>
  <si>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</si>
  <si>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</si>
  <si>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</si>
  <si>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</si>
  <si>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</si>
  <si>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</si>
  <si>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</si>
  <si>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</si>
  <si>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</si>
  <si>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</si>
  <si>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</si>
  <si>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</si>
  <si>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</si>
  <si>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</si>
  <si>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</si>
  <si>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</si>
  <si>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</si>
  <si>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</si>
  <si>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</si>
  <si>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</si>
  <si>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</si>
  <si>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</si>
  <si>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</si>
  <si>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</si>
  <si>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</si>
  <si>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</si>
  <si>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</si>
  <si>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</si>
  <si>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</si>
  <si>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</si>
  <si>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</si>
  <si>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</si>
  <si>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</si>
  <si>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</si>
  <si>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</si>
  <si>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</si>
  <si>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</si>
  <si>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</si>
  <si>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</si>
  <si>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</si>
  <si>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</si>
  <si>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</si>
  <si>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</si>
  <si>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</si>
  <si>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</si>
  <si>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</si>
  <si>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</si>
  <si>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</si>
  <si>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</si>
  <si>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</si>
  <si>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</si>
  <si>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</si>
  <si>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</si>
  <si>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</si>
  <si>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</si>
  <si>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</si>
  <si>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</si>
  <si>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</si>
  <si>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</si>
  <si>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</si>
  <si>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</si>
  <si>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</si>
  <si>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</si>
  <si>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</si>
  <si>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</si>
  <si>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</si>
  <si>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</si>
  <si>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</si>
  <si>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</si>
  <si>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</si>
  <si>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</si>
  <si>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</si>
  <si>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</si>
  <si>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</si>
  <si>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</si>
  <si>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</si>
  <si>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</si>
  <si>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</si>
  <si>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</si>
  <si>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</si>
  <si>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</si>
  <si>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</si>
  <si>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</si>
  <si>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</si>
  <si>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</si>
  <si>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</si>
  <si>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</si>
  <si>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</si>
  <si>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</si>
  <si>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</si>
  <si>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</si>
  <si>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</si>
  <si>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</si>
  <si>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</si>
  <si>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</si>
  <si>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</si>
  <si>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</si>
  <si>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</si>
  <si>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</si>
  <si>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</si>
  <si>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</si>
  <si>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</si>
  <si>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</si>
  <si>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</si>
  <si>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</si>
  <si>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</si>
  <si>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</si>
  <si>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</si>
  <si>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</si>
  <si>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</si>
  <si>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</si>
  <si>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</si>
  <si>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</si>
  <si>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</si>
  <si>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</si>
  <si>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</si>
  <si>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</si>
  <si>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</si>
  <si>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</si>
  <si>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</si>
  <si>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</si>
  <si>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</si>
  <si>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</si>
  <si>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</si>
  <si>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</si>
  <si>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</si>
  <si>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</si>
  <si>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</si>
  <si>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</si>
  <si>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</si>
  <si>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</si>
  <si>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</si>
  <si>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</si>
  <si>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</si>
  <si>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</si>
  <si>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</si>
  <si>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</si>
  <si>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</si>
  <si>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</si>
  <si>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</si>
  <si>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</si>
  <si>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</si>
  <si>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</si>
  <si>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</si>
  <si>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</si>
  <si>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</si>
  <si>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</si>
  <si>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</si>
  <si>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</si>
  <si>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</si>
  <si>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</si>
  <si>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</si>
  <si>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</si>
  <si>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</si>
  <si>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</si>
  <si>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</si>
  <si>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</si>
  <si>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</si>
  <si>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</si>
  <si>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</si>
  <si>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</si>
  <si>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</si>
  <si>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</si>
  <si>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</si>
  <si>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</si>
  <si>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</si>
  <si>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</si>
  <si>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</si>
  <si>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</si>
  <si>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</si>
  <si>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</si>
  <si>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</si>
  <si>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</si>
  <si>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</si>
  <si>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</si>
  <si>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</si>
  <si>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</si>
  <si>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</si>
  <si>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</si>
  <si>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</si>
  <si>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</si>
  <si>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</si>
  <si>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</si>
  <si>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</si>
  <si>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</si>
  <si>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</si>
  <si>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</si>
  <si>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</si>
  <si>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</si>
  <si>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</si>
  <si>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</si>
  <si>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</si>
  <si>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</si>
  <si>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</si>
  <si>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</si>
  <si>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</si>
  <si>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</si>
  <si>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</si>
  <si>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</si>
  <si>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</si>
  <si>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</si>
  <si>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</si>
  <si>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</si>
  <si>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</si>
  <si>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</si>
  <si>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</si>
  <si>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</si>
  <si>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</si>
  <si>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</si>
  <si>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</si>
  <si>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</si>
  <si>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</si>
  <si>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</si>
  <si>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</si>
  <si>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</si>
  <si>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</si>
  <si>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</si>
  <si>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</si>
  <si>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</si>
  <si>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</si>
  <si>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</si>
  <si>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</si>
  <si>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</si>
  <si>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</si>
  <si>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</si>
  <si>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</si>
  <si>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</si>
  <si>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</si>
  <si>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</si>
  <si>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</si>
  <si>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</si>
  <si>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</si>
  <si>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</si>
  <si>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</si>
  <si>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</si>
  <si>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</si>
  <si>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</si>
  <si>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</si>
  <si>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</si>
  <si>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</si>
  <si>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</si>
  <si>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</si>
  <si>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</si>
  <si>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</si>
  <si>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</si>
  <si>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</si>
  <si>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</si>
  <si>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</si>
  <si>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</si>
  <si>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</si>
  <si>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</si>
  <si>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</si>
  <si>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</si>
  <si>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</si>
  <si>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</si>
  <si>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</si>
  <si>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</si>
  <si>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</si>
  <si>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</si>
  <si>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</si>
  <si>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</si>
  <si>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</si>
  <si>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</si>
  <si>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</si>
  <si>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</si>
  <si>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</si>
  <si>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</si>
  <si>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</si>
  <si>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</si>
  <si>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</si>
  <si>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</si>
  <si>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</si>
  <si>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</si>
  <si>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</si>
  <si>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</si>
  <si>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</si>
  <si>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</si>
  <si>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</si>
  <si>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</si>
  <si>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</si>
  <si>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</si>
  <si>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</si>
  <si>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</si>
  <si>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</si>
  <si>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</si>
  <si>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</si>
  <si>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</si>
  <si>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</si>
  <si>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</si>
  <si>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</si>
  <si>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</si>
  <si>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</si>
  <si>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</si>
  <si>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</si>
  <si>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</si>
  <si>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</si>
  <si>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</si>
  <si>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</si>
  <si>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</si>
  <si>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</si>
  <si>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</si>
  <si>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</si>
  <si>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</si>
  <si>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</si>
  <si>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</si>
  <si>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</si>
  <si>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</si>
  <si>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</si>
  <si>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</si>
  <si>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</si>
  <si>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</si>
  <si>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</si>
  <si>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</si>
  <si>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</si>
  <si>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</si>
  <si>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</si>
  <si>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</si>
  <si>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</si>
  <si>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</si>
  <si>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</si>
  <si>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</si>
  <si>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</si>
  <si>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</si>
  <si>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</si>
  <si>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</si>
  <si>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</si>
  <si>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</si>
  <si>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</si>
  <si>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</si>
  <si>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</si>
  <si>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</si>
  <si>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</si>
  <si>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</si>
  <si>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</si>
  <si>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</si>
  <si>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</si>
  <si>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</si>
  <si>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</si>
  <si>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</si>
  <si>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</si>
  <si>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</si>
  <si>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</si>
  <si>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</si>
  <si>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</si>
  <si>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</si>
  <si>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</si>
  <si>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</si>
  <si>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</si>
  <si>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</si>
  <si>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</si>
  <si>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</si>
  <si>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</si>
  <si>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</si>
  <si>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</si>
  <si>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</si>
  <si>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</si>
  <si>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</si>
  <si>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</si>
  <si>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</si>
  <si>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</si>
  <si>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</si>
  <si>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</si>
  <si>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</si>
  <si>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</si>
  <si>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</si>
  <si>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</si>
  <si>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</si>
  <si>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</si>
  <si>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</si>
  <si>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</si>
  <si>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</si>
  <si>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</si>
  <si>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</si>
  <si>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</si>
  <si>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</si>
  <si>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</si>
  <si>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</si>
  <si>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</si>
  <si>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</si>
  <si>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</si>
  <si>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</si>
  <si>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</si>
  <si>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</si>
  <si>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</si>
  <si>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</si>
  <si>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</si>
  <si>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</si>
  <si>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</si>
  <si>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</si>
  <si>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</si>
  <si>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</si>
  <si>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</si>
  <si>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</si>
  <si>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</si>
  <si>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</si>
  <si>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</si>
  <si>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</si>
  <si>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</si>
  <si>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</si>
  <si>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</si>
  <si>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</si>
  <si>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</si>
  <si>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</si>
  <si>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</si>
  <si>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</si>
  <si>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</si>
  <si>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</si>
  <si>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</si>
  <si>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</si>
  <si>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</si>
  <si>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</si>
  <si>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</si>
  <si>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</si>
  <si>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</si>
  <si>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</si>
  <si>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</si>
  <si>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</si>
  <si>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</si>
  <si>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</si>
  <si>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</si>
  <si>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</si>
  <si>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</si>
  <si>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</si>
  <si>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</si>
  <si>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</si>
  <si>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</si>
  <si>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</si>
  <si>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</si>
  <si>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</si>
  <si>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</si>
  <si>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</si>
  <si>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</si>
  <si>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</si>
  <si>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</si>
  <si>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</si>
  <si>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</si>
  <si>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</si>
  <si>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</si>
  <si>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</si>
  <si>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</si>
  <si>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</si>
  <si>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</si>
  <si>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</si>
  <si>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</si>
  <si>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</si>
  <si>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</si>
  <si>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</si>
  <si>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</si>
  <si>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</si>
  <si>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</si>
  <si>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</si>
  <si>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</si>
  <si>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</si>
  <si>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</si>
  <si>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</si>
  <si>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</si>
  <si>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</si>
  <si>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</si>
  <si>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</si>
  <si>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</si>
  <si>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</si>
  <si>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</si>
  <si>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</si>
  <si>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</si>
  <si>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</si>
  <si>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</si>
  <si>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</si>
  <si>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</si>
  <si>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</si>
  <si>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</si>
  <si>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</si>
  <si>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</si>
  <si>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</si>
  <si>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</si>
  <si>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</si>
  <si>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</si>
  <si>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</si>
  <si>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</si>
  <si>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</si>
  <si>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</si>
  <si>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</si>
  <si>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</si>
  <si>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</si>
  <si>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</si>
  <si>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</si>
  <si>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</si>
  <si>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</si>
  <si>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</si>
  <si>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</si>
  <si>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</si>
  <si>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</si>
  <si>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</si>
  <si>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</si>
  <si>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</si>
  <si>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</si>
  <si>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</si>
  <si>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</si>
  <si>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</si>
  <si>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</si>
  <si>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</si>
  <si>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</si>
  <si>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</si>
  <si>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</si>
  <si>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</si>
  <si>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</si>
  <si>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</si>
  <si>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</si>
  <si>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</si>
  <si>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</si>
  <si>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</si>
  <si>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</si>
  <si>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</si>
  <si>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</si>
  <si>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</si>
  <si>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</si>
  <si>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</si>
  <si>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</si>
  <si>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</si>
  <si>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</si>
  <si>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</si>
  <si>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</si>
  <si>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</si>
  <si>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</si>
  <si>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</si>
  <si>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</si>
  <si>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</si>
  <si>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</si>
  <si>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</si>
  <si>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</si>
  <si>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</si>
  <si>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</si>
  <si>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</si>
  <si>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</si>
  <si>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</si>
  <si>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</si>
  <si>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</si>
  <si>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</si>
  <si>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</si>
  <si>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</si>
  <si>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</si>
  <si>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</si>
  <si>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</si>
  <si>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</si>
  <si>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</si>
  <si>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</si>
  <si>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</si>
  <si>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</si>
  <si>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</si>
  <si>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</si>
  <si>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</si>
  <si>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</si>
  <si>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</si>
  <si>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</si>
  <si>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</si>
  <si>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</si>
  <si>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</si>
  <si>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</si>
  <si>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</si>
  <si>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</si>
  <si>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</si>
  <si>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</si>
  <si>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</si>
  <si>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</si>
  <si>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</si>
  <si>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</si>
  <si>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</si>
  <si>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</si>
  <si>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</si>
  <si>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</si>
  <si>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</si>
  <si>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</si>
  <si>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</si>
  <si>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</si>
  <si>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</si>
  <si>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</si>
  <si>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</si>
  <si>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</si>
  <si>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</si>
  <si>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</si>
  <si>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</si>
  <si>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</si>
  <si>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</si>
  <si>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</si>
  <si>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</si>
  <si>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</si>
  <si>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</si>
  <si>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</si>
  <si>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</si>
  <si>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</si>
  <si>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</si>
  <si>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</si>
  <si>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</si>
  <si>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</si>
  <si>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</si>
  <si>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</si>
  <si>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</si>
  <si>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</si>
  <si>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</si>
  <si>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</si>
  <si>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</si>
  <si>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</si>
  <si>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</si>
  <si>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</si>
  <si>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</si>
  <si>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</si>
  <si>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</si>
  <si>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</si>
  <si>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</si>
  <si>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</si>
  <si>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</si>
  <si>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</si>
  <si>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</si>
  <si>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</si>
  <si>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</si>
  <si>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</si>
  <si>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</si>
  <si>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</si>
  <si>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</si>
  <si>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</si>
  <si>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</si>
  <si>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</si>
  <si>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</si>
  <si>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</si>
  <si>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</si>
  <si>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</si>
  <si>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</si>
  <si>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</si>
  <si>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</si>
  <si>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</si>
  <si>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</si>
  <si>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</si>
  <si>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</si>
  <si>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</si>
  <si>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</si>
  <si>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</si>
  <si>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</si>
  <si>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</si>
  <si>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</si>
  <si>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</si>
  <si>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</si>
  <si>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</si>
  <si>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</si>
  <si>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</si>
  <si>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</si>
  <si>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</si>
  <si>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</si>
  <si>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</si>
  <si>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</si>
  <si>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</si>
  <si>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</si>
  <si>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</si>
  <si>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</si>
  <si>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</si>
  <si>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</si>
  <si>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</si>
  <si>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</si>
  <si>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</si>
  <si>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</si>
  <si>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</si>
  <si>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</si>
  <si>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</si>
  <si>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</si>
  <si>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</si>
  <si>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</si>
  <si>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</si>
  <si>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</si>
  <si>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</si>
  <si>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</si>
  <si>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</si>
  <si>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</si>
  <si>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</si>
  <si>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</si>
  <si>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</si>
  <si>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</si>
  <si>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</si>
  <si>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</si>
  <si>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</si>
  <si>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</si>
  <si>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</si>
  <si>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</si>
  <si>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</si>
  <si>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</si>
  <si>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</si>
  <si>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</si>
  <si>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</si>
  <si>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</si>
  <si>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</si>
  <si>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</si>
  <si>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</si>
  <si>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</si>
  <si>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</si>
  <si>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</si>
  <si>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</si>
  <si>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</si>
  <si>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</si>
  <si>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</si>
  <si>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</si>
  <si>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</si>
  <si>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</si>
  <si>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</si>
  <si>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</si>
  <si>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</si>
  <si>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</si>
  <si>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</si>
  <si>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</si>
  <si>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</si>
  <si>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</si>
  <si>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</si>
  <si>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</si>
  <si>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</si>
  <si>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</si>
  <si>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</si>
  <si>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</si>
  <si>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</si>
  <si>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</si>
  <si>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</si>
  <si>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</si>
  <si>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</si>
  <si>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</si>
  <si>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</si>
  <si>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</si>
  <si>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</si>
  <si>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</si>
  <si>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</si>
  <si>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</si>
  <si>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</si>
  <si>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</si>
  <si>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</si>
  <si>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</si>
  <si>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</si>
  <si>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</si>
  <si>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</si>
  <si>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</si>
  <si>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</si>
  <si>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</si>
  <si>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</si>
  <si>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</si>
  <si>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</si>
  <si>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</si>
  <si>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</si>
  <si>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</si>
  <si>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</si>
  <si>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</si>
  <si>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</si>
  <si>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</si>
  <si>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</si>
  <si>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</si>
  <si>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</si>
  <si>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</si>
  <si>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</si>
  <si>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</si>
  <si>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</si>
  <si>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</si>
  <si>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</si>
  <si>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</si>
  <si>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</si>
  <si>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</si>
  <si>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</si>
  <si>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</si>
  <si>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</si>
  <si>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</si>
  <si>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</si>
  <si>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</si>
  <si>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</si>
  <si>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</si>
  <si>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</si>
  <si>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</si>
  <si>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</si>
  <si>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</si>
  <si>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</si>
  <si>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</si>
  <si>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</si>
  <si>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</si>
  <si>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</si>
  <si>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</si>
  <si>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</si>
  <si>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</si>
  <si>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</si>
  <si>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</si>
  <si>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</si>
  <si>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</si>
  <si>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</si>
  <si>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</si>
  <si>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</si>
  <si>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</si>
  <si>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</si>
  <si>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</si>
  <si>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</si>
  <si>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</si>
  <si>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</si>
  <si>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</si>
  <si>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</si>
  <si>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</si>
  <si>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</si>
  <si>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</si>
  <si>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</si>
  <si>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</si>
  <si>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</si>
  <si>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</si>
  <si>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</si>
  <si>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</si>
  <si>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</si>
  <si>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</si>
  <si>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</si>
  <si>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</si>
  <si>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</si>
  <si>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</si>
  <si>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</si>
  <si>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</si>
  <si>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</si>
  <si>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</si>
  <si>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</si>
  <si>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</si>
  <si>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</si>
  <si>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</si>
  <si>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</si>
  <si>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</si>
  <si>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</si>
  <si>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</si>
  <si>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</si>
  <si>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</si>
  <si>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</si>
  <si>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</si>
  <si>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</si>
  <si>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</si>
  <si>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</si>
  <si>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</si>
  <si>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</si>
  <si>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</si>
  <si>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</si>
  <si>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</si>
  <si>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</si>
  <si>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</si>
  <si>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</si>
  <si>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</si>
  <si>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</si>
  <si>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</si>
  <si>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</si>
  <si>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</si>
  <si>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</si>
  <si>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</si>
  <si>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</si>
  <si>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</si>
  <si>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</si>
  <si>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</si>
  <si>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</si>
  <si>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</si>
  <si>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</si>
  <si>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</si>
  <si>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</si>
  <si>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</si>
  <si>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</si>
  <si>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</si>
  <si>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</si>
  <si>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</si>
  <si>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</si>
  <si>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</si>
  <si>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</si>
  <si>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</si>
  <si>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</si>
  <si>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</si>
  <si>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</si>
  <si>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</si>
  <si>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</si>
  <si>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</si>
  <si>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</si>
  <si>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</si>
  <si>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</si>
  <si>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</si>
  <si>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</si>
  <si>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</si>
  <si>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</si>
  <si>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</si>
  <si>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</si>
  <si>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</si>
  <si>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</si>
  <si>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</si>
  <si>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</si>
  <si>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</si>
  <si>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</si>
  <si>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</si>
  <si>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</si>
  <si>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</si>
  <si>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</si>
  <si>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</si>
  <si>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</si>
  <si>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</si>
  <si>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</si>
  <si>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</si>
  <si>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</si>
  <si>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</si>
  <si>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</si>
  <si>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</si>
  <si>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</si>
  <si>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</si>
  <si>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</si>
  <si>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</si>
  <si>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</si>
  <si>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</si>
  <si>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</si>
  <si>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</si>
  <si>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</si>
  <si>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</si>
  <si>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</si>
  <si>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</si>
  <si>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</si>
  <si>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</si>
  <si>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</si>
  <si>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</si>
  <si>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</si>
  <si>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</si>
  <si>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</si>
  <si>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</si>
  <si>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</si>
  <si>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</si>
  <si>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</si>
  <si>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</si>
  <si>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</si>
  <si>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</si>
  <si>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</si>
  <si>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</si>
  <si>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</si>
  <si>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</si>
  <si>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</si>
  <si>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</si>
  <si>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</si>
  <si>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</si>
  <si>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</si>
  <si>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</si>
  <si>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</si>
  <si>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</si>
  <si>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</si>
  <si>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</si>
  <si>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</si>
  <si>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</si>
  <si>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</si>
  <si>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</si>
  <si>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</si>
  <si>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</si>
  <si>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</si>
  <si>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</si>
  <si>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</si>
  <si>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</si>
  <si>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</si>
  <si>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</si>
  <si>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</si>
  <si>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</si>
  <si>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</si>
  <si>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</si>
  <si>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</si>
  <si>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</si>
  <si>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</si>
  <si>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</si>
  <si>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</si>
  <si>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</si>
  <si>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</si>
  <si>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</si>
  <si>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</si>
  <si>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</si>
  <si>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</si>
  <si>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</si>
  <si>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</si>
  <si>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</si>
  <si>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</si>
  <si>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</si>
  <si>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</si>
  <si>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</si>
  <si>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</si>
  <si>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</si>
  <si>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</si>
  <si>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</si>
  <si>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</si>
  <si>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</si>
  <si>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</si>
  <si>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</si>
  <si>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</si>
  <si>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</si>
  <si>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</si>
  <si>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</si>
  <si>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</si>
  <si>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</si>
  <si>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</si>
  <si>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</si>
  <si>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</si>
  <si>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</si>
  <si>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</si>
  <si>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</si>
  <si>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</si>
  <si>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</si>
  <si>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</si>
  <si>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</si>
  <si>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</si>
  <si>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</si>
  <si>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</si>
  <si>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</si>
  <si>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</si>
  <si>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</si>
  <si>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</si>
  <si>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</si>
  <si>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</si>
  <si>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</si>
  <si>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</si>
  <si>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</si>
  <si>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</si>
  <si>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</si>
  <si>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</si>
  <si>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</si>
  <si>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</si>
  <si>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</si>
  <si>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</si>
  <si>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</si>
  <si>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</si>
  <si>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</si>
  <si>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</si>
  <si>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</si>
  <si>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</si>
  <si>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</si>
  <si>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</si>
  <si>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</si>
  <si>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</si>
  <si>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</si>
  <si>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</si>
  <si>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</si>
  <si>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</si>
  <si>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</si>
  <si>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</si>
  <si>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</si>
  <si>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</si>
  <si>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</si>
  <si>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</si>
  <si>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</si>
  <si>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</si>
  <si>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</si>
  <si>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</si>
  <si>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</si>
  <si>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</si>
  <si>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</si>
  <si>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</si>
  <si>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</si>
  <si>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</si>
  <si>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</si>
  <si>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</si>
  <si>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</si>
  <si>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</si>
  <si>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</si>
  <si>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</si>
  <si>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</si>
  <si>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</si>
  <si>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</si>
  <si>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</si>
  <si>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</si>
  <si>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</si>
  <si>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</si>
  <si>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</si>
  <si>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</si>
  <si>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</si>
  <si>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</si>
  <si>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</si>
  <si>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</si>
  <si>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</si>
  <si>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</si>
  <si>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</si>
  <si>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</si>
  <si>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</si>
  <si>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</si>
  <si>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</si>
  <si>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</si>
  <si>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</si>
  <si>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</si>
  <si>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</si>
  <si>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</si>
  <si>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</si>
  <si>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</si>
  <si>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</si>
  <si>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</si>
  <si>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</si>
  <si>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</si>
  <si>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</si>
  <si>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</si>
  <si>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</si>
  <si>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</si>
  <si>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</si>
  <si>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</si>
  <si>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</si>
  <si>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</si>
  <si>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</si>
  <si>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</si>
  <si>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</si>
  <si>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</si>
  <si>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</si>
  <si>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</si>
  <si>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</si>
  <si>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</si>
  <si>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</si>
  <si>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</si>
  <si>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</si>
  <si>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</si>
  <si>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</si>
  <si>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</si>
  <si>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</si>
  <si>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</si>
  <si>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</si>
  <si>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</si>
  <si>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</si>
  <si>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</si>
  <si>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</si>
  <si>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</si>
  <si>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</si>
  <si>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</si>
  <si>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</si>
  <si>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</si>
  <si>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</si>
  <si>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</si>
  <si>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</si>
  <si>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</si>
  <si>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</si>
  <si>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</si>
  <si>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</si>
  <si>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</si>
  <si>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</si>
  <si>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</si>
  <si>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</si>
  <si>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</si>
  <si>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</si>
  <si>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</si>
  <si>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</si>
  <si>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</si>
  <si>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</si>
  <si>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</si>
  <si>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</si>
  <si>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</si>
  <si>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</si>
  <si>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</si>
  <si>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</si>
  <si>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</si>
  <si>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</si>
  <si>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</si>
  <si>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</si>
  <si>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</si>
  <si>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</si>
  <si>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</si>
  <si>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</si>
  <si>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</si>
  <si>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</si>
  <si>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</si>
  <si>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</si>
  <si>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</si>
  <si>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</si>
  <si>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</si>
  <si>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</si>
  <si>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</si>
  <si>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</si>
  <si>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</si>
  <si>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</si>
  <si>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</si>
  <si>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</si>
  <si>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</si>
  <si>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</si>
  <si>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</si>
  <si>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</si>
  <si>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</si>
  <si>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</si>
  <si>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</si>
  <si>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</si>
  <si>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</si>
  <si>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</si>
  <si>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</si>
  <si>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</si>
  <si>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</si>
  <si>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</si>
  <si>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</si>
  <si>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</si>
  <si>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</si>
  <si>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</si>
  <si>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</si>
  <si>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</si>
  <si>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</si>
  <si>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</si>
  <si>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</si>
  <si>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</si>
  <si>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</si>
  <si>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</si>
  <si>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</si>
  <si>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</si>
  <si>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</si>
  <si>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</si>
  <si>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</si>
  <si>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</si>
  <si>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</si>
  <si>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</si>
  <si>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</si>
  <si>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</si>
  <si>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</si>
  <si>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</si>
  <si>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</si>
  <si>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</si>
  <si>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</si>
  <si>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</si>
  <si>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</si>
  <si>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</si>
  <si>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</si>
  <si>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</si>
  <si>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</si>
  <si>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</si>
  <si>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</si>
  <si>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</si>
  <si>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</si>
  <si>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</si>
  <si>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</si>
  <si>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</si>
  <si>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</si>
  <si>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</si>
  <si>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</si>
  <si>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</si>
  <si>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</si>
  <si>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</si>
  <si>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</si>
  <si>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</si>
  <si>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</si>
  <si>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</si>
  <si>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</si>
  <si>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</si>
  <si>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</si>
  <si>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</si>
  <si>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</si>
  <si>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</si>
  <si>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</si>
  <si>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</si>
  <si>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</si>
  <si>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</si>
  <si>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</si>
  <si>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</si>
  <si>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</si>
  <si>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</si>
  <si>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</si>
  <si>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</si>
  <si>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</si>
  <si>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</si>
  <si>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</si>
  <si>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</si>
  <si>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</si>
  <si>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</si>
  <si>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</si>
  <si>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</si>
  <si>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</si>
  <si>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</si>
  <si>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</si>
  <si>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</si>
  <si>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</si>
  <si>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</si>
  <si>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</si>
  <si>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</si>
  <si>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</si>
  <si>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</si>
  <si>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</si>
  <si>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</si>
  <si>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</si>
  <si>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</si>
  <si>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</si>
  <si>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</si>
  <si>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</si>
  <si>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</si>
  <si>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</si>
  <si>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</si>
  <si>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</si>
  <si>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</si>
  <si>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</si>
  <si>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</si>
  <si>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</si>
  <si>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</si>
  <si>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</si>
  <si>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</si>
  <si>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</si>
  <si>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</si>
  <si>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</si>
  <si>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</si>
  <si>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</si>
  <si>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</si>
  <si>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</si>
  <si>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</si>
  <si>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</si>
  <si>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</si>
  <si>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</si>
  <si>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</si>
  <si>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</si>
  <si>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</si>
  <si>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</si>
  <si>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</si>
  <si>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</si>
  <si>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</si>
  <si>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</si>
  <si>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</si>
  <si>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</si>
  <si>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</si>
  <si>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</si>
  <si>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</si>
  <si>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</si>
  <si>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</si>
  <si>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</si>
  <si>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</si>
  <si>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</si>
  <si>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</si>
  <si>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</si>
  <si>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</si>
  <si>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</si>
  <si>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</si>
  <si>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</si>
  <si>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</si>
  <si>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</si>
  <si>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</si>
  <si>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</si>
  <si>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</si>
  <si>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</si>
  <si>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</si>
  <si>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</si>
  <si>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</si>
  <si>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</si>
  <si>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</si>
  <si>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</si>
  <si>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</si>
  <si>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</si>
  <si>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</si>
  <si>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</si>
  <si>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</si>
  <si>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</si>
  <si>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</si>
  <si>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</si>
  <si>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</si>
  <si>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</si>
  <si>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</si>
  <si>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</si>
  <si>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</si>
  <si>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</si>
  <si>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</si>
  <si>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</si>
  <si>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</si>
  <si>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</si>
  <si>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</si>
  <si>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</si>
  <si>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</si>
  <si>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</si>
  <si>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</si>
  <si>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</si>
  <si>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</si>
  <si>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</si>
  <si>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</si>
  <si>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</si>
  <si>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</si>
  <si>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</si>
  <si>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</si>
  <si>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</si>
  <si>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</si>
  <si>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</si>
  <si>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</si>
  <si>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</si>
  <si>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</si>
  <si>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</si>
  <si>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</si>
  <si>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</si>
  <si>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</si>
  <si>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</si>
  <si>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</si>
  <si>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</si>
  <si>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</si>
  <si>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</si>
  <si>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</si>
  <si>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</si>
  <si>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</si>
  <si>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</si>
  <si>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</si>
  <si>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</si>
  <si>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</si>
  <si>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</si>
  <si>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</si>
  <si>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</si>
  <si>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</si>
  <si>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</si>
  <si>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</si>
  <si>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</si>
  <si>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</si>
  <si>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</si>
  <si>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</si>
  <si>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</si>
  <si>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</si>
  <si>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</si>
  <si>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</si>
  <si>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</si>
  <si>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</si>
  <si>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</si>
  <si>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</si>
  <si>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</si>
  <si>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</si>
  <si>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</si>
  <si>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</si>
  <si>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</si>
  <si>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</si>
  <si>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</si>
  <si>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</si>
  <si>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</si>
  <si>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</si>
  <si>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</si>
  <si>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</si>
  <si>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</si>
  <si>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</si>
  <si>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</si>
  <si>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</si>
  <si>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</si>
  <si>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</si>
  <si>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</si>
  <si>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</si>
  <si>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</si>
  <si>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</si>
  <si>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</si>
  <si>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</si>
  <si>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</si>
  <si>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</si>
  <si>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</si>
  <si>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</si>
  <si>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</si>
  <si>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</si>
  <si>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</si>
  <si>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</si>
  <si>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</si>
  <si>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</si>
  <si>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</si>
  <si>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</si>
  <si>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</si>
  <si>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</si>
  <si>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</si>
  <si>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</si>
  <si>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</si>
  <si>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</si>
  <si>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</si>
  <si>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</si>
  <si>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</si>
  <si>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</si>
  <si>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</si>
  <si>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</si>
  <si>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</si>
  <si>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</si>
  <si>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</si>
  <si>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</si>
  <si>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</si>
  <si>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</si>
  <si>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</si>
  <si>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</si>
  <si>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</si>
  <si>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</si>
  <si>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</si>
  <si>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</si>
  <si>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</si>
  <si>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</si>
  <si>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</si>
  <si>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</si>
  <si>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</si>
  <si>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</si>
  <si>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</si>
  <si>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</si>
  <si>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</si>
  <si>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</si>
  <si>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</si>
  <si>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</si>
  <si>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</si>
  <si>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</si>
  <si>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</si>
  <si>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</si>
  <si>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</si>
  <si>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</si>
  <si>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</si>
  <si>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</si>
  <si>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</si>
  <si>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</si>
  <si>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</si>
  <si>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</si>
  <si>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</si>
  <si>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</si>
  <si>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</si>
  <si>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</si>
  <si>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</si>
  <si>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</si>
  <si>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</si>
  <si>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</si>
  <si>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</si>
  <si>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</si>
  <si>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</si>
  <si>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</si>
  <si>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</si>
  <si>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</si>
  <si>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</si>
  <si>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</si>
  <si>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</si>
  <si>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</si>
  <si>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</si>
  <si>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</si>
  <si>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</si>
  <si>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</si>
  <si>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</si>
  <si>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</si>
  <si>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</si>
  <si>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</si>
  <si>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</si>
  <si>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</si>
  <si>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</si>
  <si>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</si>
  <si>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</si>
  <si>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</si>
  <si>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</si>
  <si>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</si>
  <si>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</si>
  <si>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</si>
  <si>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</si>
  <si>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</si>
  <si>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</si>
  <si>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</si>
  <si>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</si>
  <si>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</si>
  <si>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</si>
  <si>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</si>
  <si>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</si>
  <si>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</si>
  <si>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</si>
  <si>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</si>
  <si>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</si>
  <si>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</si>
  <si>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</si>
  <si>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</si>
  <si>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</si>
  <si>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</si>
  <si>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</si>
  <si>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</si>
  <si>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</si>
  <si>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</si>
  <si>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</si>
  <si>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</si>
  <si>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</si>
  <si>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</si>
  <si>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</si>
  <si>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</si>
  <si>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</si>
  <si>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</si>
  <si>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</si>
  <si>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</si>
  <si>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</si>
  <si>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</si>
  <si>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</si>
  <si>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</si>
  <si>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</si>
  <si>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</si>
  <si>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</si>
  <si>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</si>
  <si>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</si>
  <si>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</si>
  <si>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</si>
  <si>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</si>
  <si>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</si>
  <si>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</si>
  <si>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</si>
  <si>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</si>
  <si>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</si>
  <si>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</si>
  <si>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</si>
  <si>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</si>
  <si>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</si>
  <si>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</si>
  <si>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</si>
  <si>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</si>
  <si>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</si>
  <si>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</si>
  <si>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</si>
  <si>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</si>
  <si>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</si>
  <si>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</si>
  <si>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</si>
  <si>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</si>
  <si>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</si>
  <si>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</si>
  <si>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</si>
  <si>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</si>
  <si>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</si>
  <si>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</si>
  <si>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</si>
  <si>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</si>
  <si>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</si>
  <si>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</si>
  <si>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</si>
  <si>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</si>
  <si>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</si>
  <si>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</si>
  <si>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</si>
  <si>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</si>
  <si>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</si>
  <si>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</si>
  <si>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</si>
  <si>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</si>
  <si>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</si>
  <si>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</si>
  <si>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</si>
  <si>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</si>
  <si>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</si>
  <si>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</si>
  <si>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</si>
  <si>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</si>
  <si>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</si>
  <si>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</si>
  <si>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</si>
  <si>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</si>
  <si>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</si>
  <si>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</si>
  <si>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</si>
  <si>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</si>
  <si>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</si>
  <si>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</si>
  <si>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</si>
  <si>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</si>
  <si>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</si>
  <si>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</si>
  <si>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</si>
  <si>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</si>
  <si>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</si>
  <si>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</si>
  <si>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</si>
  <si>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</si>
  <si>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</si>
  <si>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</si>
  <si>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</si>
  <si>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</si>
  <si>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</si>
  <si>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</si>
  <si>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</si>
  <si>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</si>
  <si>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</si>
  <si>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</si>
  <si>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</si>
  <si>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</si>
  <si>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</si>
  <si>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</si>
  <si>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</si>
  <si>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</si>
  <si>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</si>
  <si>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</si>
  <si>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</si>
  <si>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</si>
  <si>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</si>
  <si>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</si>
  <si>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</si>
  <si>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</si>
  <si>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</si>
  <si>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</si>
  <si>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</si>
  <si>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</si>
  <si>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</si>
  <si>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</si>
  <si>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</si>
  <si>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</si>
  <si>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</si>
  <si>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</si>
  <si>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</si>
  <si>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</si>
  <si>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</si>
  <si>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</si>
  <si>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</si>
  <si>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</si>
  <si>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</si>
  <si>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</si>
  <si>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</si>
  <si>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</si>
  <si>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</si>
  <si>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</si>
  <si>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</si>
  <si>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</si>
  <si>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</si>
  <si>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</si>
  <si>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</si>
  <si>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</si>
  <si>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</si>
  <si>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</si>
  <si>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</si>
  <si>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</si>
  <si>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</si>
  <si>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</si>
  <si>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</si>
  <si>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</si>
  <si>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</si>
  <si>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</si>
  <si>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</si>
  <si>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</si>
  <si>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</si>
  <si>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</si>
  <si>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</si>
  <si>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</si>
  <si>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</si>
  <si>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</si>
  <si>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</si>
  <si>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</si>
  <si>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</si>
  <si>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</si>
  <si>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</si>
  <si>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</si>
  <si>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</si>
  <si>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</si>
  <si>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</si>
  <si>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</si>
  <si>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</si>
  <si>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</si>
  <si>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</si>
  <si>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</si>
  <si>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</si>
  <si>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</si>
  <si>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</si>
  <si>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</si>
  <si>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</si>
  <si>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</si>
  <si>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</si>
  <si>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</si>
  <si>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</si>
  <si>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</si>
  <si>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</si>
  <si>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</si>
  <si>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</si>
  <si>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</si>
  <si>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</si>
  <si>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</si>
  <si>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</si>
  <si>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</si>
  <si>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</si>
  <si>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</si>
  <si>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</si>
  <si>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</si>
  <si>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</si>
  <si>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</si>
  <si>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</si>
  <si>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</si>
  <si>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</si>
  <si>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</si>
  <si>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</si>
  <si>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</si>
  <si>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</si>
  <si>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</si>
  <si>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</si>
  <si>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</si>
  <si>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</si>
  <si>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</si>
  <si>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</si>
  <si>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</si>
  <si>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</si>
  <si>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</si>
  <si>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</si>
  <si>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</si>
  <si>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</si>
  <si>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</si>
  <si>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</si>
  <si>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</si>
  <si>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</si>
  <si>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</si>
  <si>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</si>
  <si>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</si>
  <si>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</si>
  <si>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</si>
  <si>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</si>
  <si>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</si>
  <si>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</si>
  <si>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</si>
  <si>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</si>
  <si>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</si>
  <si>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</si>
  <si>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</si>
  <si>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</si>
  <si>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</si>
  <si>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</si>
  <si>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</si>
  <si>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</si>
  <si>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</si>
  <si>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</si>
  <si>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</si>
  <si>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</si>
  <si>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</si>
  <si>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</si>
  <si>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</si>
  <si>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</si>
  <si>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</si>
  <si>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</si>
  <si>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</si>
  <si>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</si>
  <si>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</si>
  <si>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</si>
  <si>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</si>
  <si>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</si>
  <si>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</si>
  <si>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</si>
  <si>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</si>
  <si>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</si>
  <si>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</si>
  <si>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</si>
  <si>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</si>
  <si>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</si>
  <si>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</si>
  <si>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</si>
  <si>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</si>
  <si>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</si>
  <si>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</si>
  <si>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</si>
  <si>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</si>
  <si>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</si>
  <si>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</si>
  <si>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</si>
  <si>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</si>
  <si>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</si>
  <si>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</si>
  <si>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</si>
  <si>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</si>
  <si>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</si>
  <si>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</si>
  <si>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</si>
  <si>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</si>
  <si>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</si>
  <si>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</si>
  <si>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</si>
  <si>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</si>
  <si>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</si>
  <si>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</si>
  <si>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</si>
  <si>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</si>
  <si>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</si>
  <si>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</si>
  <si>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</si>
  <si>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</si>
  <si>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</si>
  <si>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</si>
  <si>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</si>
  <si>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</si>
  <si>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</si>
  <si>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</si>
  <si>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</si>
  <si>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</si>
  <si>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</si>
  <si>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</si>
  <si>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</si>
  <si>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</si>
  <si>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</si>
  <si>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</si>
  <si>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</si>
  <si>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</si>
  <si>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</si>
  <si>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</si>
  <si>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</si>
  <si>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</si>
  <si>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</si>
  <si>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</si>
  <si>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</si>
  <si>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</si>
  <si>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</si>
  <si>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</si>
  <si>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</si>
  <si>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</si>
  <si>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</si>
  <si>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</si>
  <si>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</si>
  <si>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</si>
  <si>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</si>
  <si>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</si>
  <si>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</si>
  <si>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</si>
  <si>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</si>
  <si>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</si>
  <si>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</si>
  <si>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</si>
  <si>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</si>
  <si>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</si>
  <si>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</si>
  <si>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</si>
  <si>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</si>
  <si>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</si>
  <si>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</si>
  <si>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</si>
  <si>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</si>
  <si>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</si>
  <si>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</si>
  <si>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</si>
  <si>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</si>
  <si>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</si>
  <si>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</si>
  <si>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</si>
  <si>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</si>
  <si>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</si>
  <si>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</si>
  <si>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</si>
  <si>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</si>
  <si>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</si>
  <si>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</si>
  <si>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</si>
  <si>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</si>
  <si>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</si>
  <si>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</si>
  <si>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</si>
  <si>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</si>
  <si>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</si>
  <si>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</si>
  <si>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</si>
  <si>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</si>
  <si>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</si>
  <si>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</si>
  <si>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</si>
  <si>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</si>
  <si>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</si>
  <si>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</si>
  <si>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</si>
  <si>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</si>
  <si>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</si>
  <si>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</si>
  <si>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</si>
  <si>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</si>
  <si>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</si>
  <si>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</si>
  <si>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</si>
  <si>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</si>
  <si>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</si>
  <si>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</si>
  <si>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</si>
  <si>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</si>
  <si>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</si>
  <si>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</si>
  <si>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</si>
  <si>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</si>
  <si>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</si>
  <si>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</si>
  <si>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</si>
  <si>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</si>
  <si>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</si>
  <si>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</si>
  <si>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</si>
  <si>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</si>
  <si>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</si>
  <si>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</si>
  <si>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</si>
  <si>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</si>
  <si>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</si>
  <si>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</si>
  <si>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</si>
  <si>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</si>
  <si>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</si>
  <si>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</si>
  <si>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</si>
  <si>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</si>
  <si>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</si>
  <si>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</si>
  <si>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</si>
  <si>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</si>
  <si>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</si>
  <si>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</si>
  <si>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</si>
  <si>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</si>
  <si>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</si>
  <si>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</si>
  <si>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</si>
  <si>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</si>
  <si>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</si>
  <si>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</si>
  <si>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</si>
  <si>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</si>
  <si>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</si>
  <si>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</si>
  <si>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</si>
  <si>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</si>
  <si>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</si>
  <si>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</si>
  <si>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</si>
  <si>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</si>
  <si>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</si>
  <si>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</si>
  <si>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</si>
  <si>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</si>
  <si>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</si>
  <si>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</si>
  <si>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</si>
  <si>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</si>
  <si>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</si>
  <si>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</si>
  <si>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</si>
  <si>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</si>
  <si>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</si>
  <si>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</si>
  <si>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</si>
  <si>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</si>
  <si>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</si>
  <si>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</si>
  <si>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</si>
  <si>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</si>
  <si>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</si>
  <si>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</si>
  <si>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</si>
  <si>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</si>
  <si>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</si>
  <si>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</si>
  <si>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</si>
  <si>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</si>
  <si>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</si>
  <si>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</si>
  <si>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</si>
  <si>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</si>
  <si>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</si>
  <si>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</si>
  <si>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</si>
  <si>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</si>
  <si>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</si>
  <si>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</si>
  <si>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</si>
  <si>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</si>
  <si>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</si>
  <si>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</si>
  <si>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</si>
  <si>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</si>
  <si>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</si>
  <si>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</si>
  <si>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</si>
  <si>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</si>
  <si>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</si>
  <si>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</si>
  <si>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</si>
  <si>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</si>
  <si>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</si>
  <si>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</si>
  <si>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</si>
  <si>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</si>
  <si>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</si>
  <si>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</si>
  <si>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</si>
  <si>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</si>
  <si>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</si>
  <si>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</si>
  <si>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</si>
  <si>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</si>
  <si>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</si>
  <si>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</si>
  <si>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</si>
  <si>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</si>
  <si>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</si>
  <si>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</si>
  <si>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</si>
  <si>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</si>
  <si>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</si>
  <si>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</si>
  <si>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</si>
  <si>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</si>
  <si>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</si>
  <si>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</si>
  <si>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</si>
  <si>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</si>
  <si>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</si>
  <si>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</si>
  <si>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</si>
  <si>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</si>
  <si>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</si>
  <si>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</si>
  <si>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</si>
  <si>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</si>
  <si>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</si>
  <si>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</si>
  <si>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</si>
  <si>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</si>
  <si>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</si>
  <si>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</si>
  <si>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</si>
  <si>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</si>
  <si>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</si>
  <si>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</si>
  <si>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</si>
  <si>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</si>
  <si>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</si>
  <si>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</si>
  <si>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</si>
  <si>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</si>
  <si>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</si>
  <si>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</si>
  <si>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</si>
  <si>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</si>
  <si>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</si>
  <si>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</si>
  <si>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</si>
  <si>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</si>
  <si>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</si>
  <si>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</si>
  <si>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</si>
  <si>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</si>
  <si>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</si>
  <si>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</si>
  <si>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</si>
  <si>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</si>
  <si>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</si>
  <si>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</si>
  <si>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</si>
  <si>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</si>
  <si>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</si>
  <si>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</si>
  <si>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</si>
  <si>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</si>
  <si>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</si>
  <si>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</si>
  <si>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</si>
  <si>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</si>
  <si>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</si>
  <si>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</si>
  <si>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</si>
  <si>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</si>
  <si>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</si>
  <si>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</si>
  <si>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</si>
  <si>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</si>
  <si>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</si>
  <si>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</si>
  <si>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</si>
  <si>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</si>
  <si>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</si>
  <si>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</si>
  <si>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</si>
  <si>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</si>
  <si>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</si>
  <si>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</si>
  <si>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</si>
  <si>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</si>
  <si>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</si>
  <si>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</si>
  <si>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</si>
  <si>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</si>
  <si>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</si>
  <si>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</si>
  <si>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</si>
  <si>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</si>
  <si>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</si>
  <si>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</si>
  <si>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</si>
  <si>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</si>
  <si>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</si>
  <si>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</si>
  <si>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</si>
  <si>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</si>
  <si>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</si>
  <si>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</si>
  <si>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</si>
  <si>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</si>
  <si>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</si>
  <si>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</si>
  <si>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</si>
  <si>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</si>
  <si>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</si>
  <si>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</si>
  <si>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</si>
  <si>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</si>
  <si>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</si>
  <si>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</si>
  <si>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</si>
  <si>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</si>
  <si>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</si>
  <si>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</si>
  <si>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</si>
  <si>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</si>
  <si>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</si>
  <si>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</si>
  <si>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</si>
  <si>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</si>
  <si>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</si>
  <si>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</si>
  <si>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</si>
  <si>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</si>
  <si>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</si>
  <si>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</si>
  <si>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</si>
  <si>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</si>
  <si>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</si>
  <si>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</si>
  <si>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</si>
  <si>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</si>
  <si>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</si>
  <si>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</si>
  <si>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</si>
  <si>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</si>
  <si>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</si>
  <si>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</si>
  <si>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</si>
  <si>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</si>
  <si>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</si>
  <si>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</si>
  <si>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</si>
  <si>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</si>
  <si>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</si>
  <si>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</si>
  <si>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</si>
  <si>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</si>
  <si>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</si>
  <si>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</si>
  <si>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</si>
  <si>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</si>
  <si>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</si>
  <si>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</si>
  <si>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</si>
  <si>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</si>
  <si>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</si>
  <si>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</si>
  <si>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</si>
  <si>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</si>
  <si>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</si>
  <si>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</si>
  <si>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</si>
  <si>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</si>
  <si>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</si>
  <si>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</si>
  <si>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</si>
  <si>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</si>
  <si>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</si>
  <si>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</si>
  <si>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</si>
  <si>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</si>
  <si>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</si>
  <si>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</si>
  <si>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</si>
  <si>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</si>
  <si>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</si>
  <si>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</si>
  <si>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</si>
  <si>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</si>
  <si>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</si>
  <si>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</si>
  <si>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</si>
  <si>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</si>
  <si>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</si>
  <si>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</si>
  <si>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</si>
  <si>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</si>
  <si>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</si>
  <si>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</si>
  <si>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</si>
  <si>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</si>
  <si>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</si>
  <si>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</si>
  <si>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</si>
  <si>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</si>
  <si>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</si>
  <si>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</si>
  <si>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</si>
  <si>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</si>
  <si>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</si>
  <si>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</si>
  <si>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</si>
  <si>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</si>
  <si>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</si>
  <si>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</si>
  <si>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</si>
  <si>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</si>
  <si>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</si>
  <si>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</si>
  <si>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</si>
  <si>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</si>
  <si>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</si>
  <si>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</si>
  <si>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</si>
  <si>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</si>
  <si>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</si>
  <si>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</si>
  <si>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</si>
  <si>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</si>
  <si>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</si>
  <si>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</si>
  <si>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</si>
  <si>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</si>
  <si>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</si>
  <si>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</si>
  <si>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</si>
  <si>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</si>
  <si>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</si>
  <si>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</si>
  <si>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</si>
  <si>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</si>
  <si>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</si>
  <si>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</si>
  <si>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</si>
  <si>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</si>
  <si>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</si>
  <si>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</si>
  <si>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</si>
  <si>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</si>
  <si>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</si>
  <si>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</si>
  <si>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</si>
  <si>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</si>
  <si>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</si>
  <si>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</si>
  <si>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</si>
  <si>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</si>
  <si>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</si>
  <si>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</si>
  <si>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</si>
  <si>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</si>
  <si>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</si>
  <si>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</si>
  <si>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</si>
  <si>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</si>
  <si>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</si>
  <si>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</si>
  <si>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</si>
  <si>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</si>
  <si>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</si>
  <si>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</si>
  <si>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</si>
  <si>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</si>
  <si>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</si>
  <si>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</si>
  <si>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</si>
  <si>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</si>
  <si>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</si>
  <si>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</si>
  <si>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</si>
  <si>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</si>
  <si>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</si>
  <si>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</si>
  <si>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</si>
  <si>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</si>
  <si>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</si>
  <si>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</si>
  <si>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</si>
  <si>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</si>
  <si>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</si>
  <si>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</si>
  <si>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</si>
  <si>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</si>
  <si>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</si>
  <si>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</si>
  <si>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</si>
  <si>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</si>
  <si>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</si>
  <si>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</si>
  <si>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</si>
  <si>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</si>
  <si>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</si>
  <si>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</si>
  <si>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</si>
  <si>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</si>
  <si>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</si>
  <si>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</si>
  <si>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</si>
  <si>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</si>
  <si>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</si>
  <si>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</si>
  <si>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</si>
  <si>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</si>
  <si>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</si>
  <si>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</si>
  <si>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</si>
  <si>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</si>
  <si>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</si>
  <si>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</si>
  <si>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</si>
  <si>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</si>
  <si>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</si>
  <si>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</si>
  <si>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</si>
  <si>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</si>
  <si>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</si>
  <si>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</si>
  <si>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</si>
  <si>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</si>
  <si>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</si>
  <si>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</si>
  <si>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</si>
  <si>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</si>
  <si>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</si>
  <si>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</si>
  <si>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</si>
  <si>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</si>
  <si>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</si>
  <si>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</si>
  <si>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</si>
  <si>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</si>
  <si>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</si>
  <si>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</si>
  <si>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</si>
  <si>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</si>
  <si>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</si>
  <si>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</si>
  <si>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</si>
  <si>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</si>
  <si>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</si>
  <si>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</si>
  <si>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</si>
  <si>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</si>
  <si>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</si>
  <si>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</si>
  <si>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</si>
  <si>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</si>
  <si>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</si>
  <si>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</si>
  <si>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</si>
  <si>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</si>
  <si>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</si>
  <si>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</si>
  <si>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</si>
  <si>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</si>
  <si>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</si>
  <si>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</si>
  <si>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</si>
  <si>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</si>
  <si>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</si>
  <si>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</si>
  <si>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</si>
  <si>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</si>
  <si>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</si>
  <si>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</si>
  <si>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</si>
  <si>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</si>
  <si>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</si>
  <si>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</si>
  <si>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</si>
  <si>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</si>
  <si>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</si>
  <si>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</si>
  <si>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</si>
  <si>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</si>
  <si>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</si>
  <si>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</si>
  <si>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</si>
  <si>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</si>
  <si>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</si>
  <si>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</si>
  <si>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</si>
  <si>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</si>
  <si>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</si>
  <si>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</si>
  <si>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</si>
  <si>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</si>
  <si>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</si>
  <si>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</si>
  <si>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</si>
  <si>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</si>
  <si>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</si>
  <si>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</si>
  <si>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</si>
  <si>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</si>
  <si>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</si>
  <si>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</si>
  <si>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</si>
  <si>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</si>
  <si>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</si>
  <si>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</si>
  <si>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</si>
  <si>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</si>
  <si>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</si>
  <si>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</si>
  <si>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</si>
  <si>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</si>
  <si>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</si>
  <si>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</si>
  <si>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</si>
  <si>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</si>
  <si>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</si>
  <si>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</si>
  <si>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</si>
  <si>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</si>
  <si>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</si>
  <si>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</si>
  <si>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</si>
  <si>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</si>
  <si>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</si>
  <si>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</si>
  <si>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</si>
  <si>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</si>
  <si>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</si>
  <si>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</si>
  <si>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</si>
  <si>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</si>
  <si>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</si>
  <si>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</si>
  <si>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</si>
  <si>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</si>
  <si>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</si>
  <si>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</si>
  <si>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</si>
  <si>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</si>
  <si>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</si>
  <si>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</si>
  <si>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</si>
  <si>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</si>
  <si>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</si>
  <si>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</si>
  <si>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</si>
  <si>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</si>
  <si>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</si>
  <si>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</si>
  <si>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</si>
  <si>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</si>
  <si>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</si>
  <si>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</si>
  <si>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</si>
  <si>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</si>
  <si>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</si>
  <si>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</si>
  <si>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</si>
  <si>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</si>
  <si>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</si>
  <si>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</si>
  <si>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</si>
  <si>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</si>
  <si>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</si>
  <si>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</si>
  <si>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</si>
  <si>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</si>
  <si>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</si>
  <si>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</si>
  <si>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</si>
  <si>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</si>
  <si>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</si>
  <si>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</si>
  <si>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</si>
  <si>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</si>
  <si>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</si>
  <si>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</si>
  <si>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</si>
  <si>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</si>
  <si>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</si>
  <si>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</si>
  <si>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</si>
  <si>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</si>
  <si>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</si>
  <si>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</si>
  <si>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</si>
  <si>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</si>
  <si>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</si>
  <si>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</si>
  <si>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</si>
  <si>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</si>
  <si>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</si>
  <si>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</si>
  <si>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</si>
  <si>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</si>
  <si>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</si>
  <si>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</si>
  <si>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</si>
  <si>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</si>
  <si>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</si>
  <si>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</si>
  <si>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</si>
  <si>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</si>
  <si>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</si>
  <si>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</si>
  <si>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</si>
  <si>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</si>
  <si>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</si>
  <si>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</si>
  <si>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</si>
  <si>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</si>
  <si>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</si>
  <si>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</si>
  <si>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</si>
  <si>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</si>
  <si>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</si>
  <si>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</si>
  <si>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</si>
  <si>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</si>
  <si>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</si>
  <si>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</si>
  <si>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</si>
  <si>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</si>
  <si>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</si>
  <si>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</si>
  <si>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</si>
  <si>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</si>
  <si>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</si>
  <si>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</si>
  <si>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</si>
  <si>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</si>
  <si>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</si>
  <si>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</si>
  <si>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</si>
  <si>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</si>
  <si>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</si>
  <si>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</si>
  <si>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</si>
  <si>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</si>
  <si>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</si>
  <si>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</si>
  <si>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</si>
  <si>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</si>
  <si>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</si>
  <si>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</si>
  <si>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</si>
  <si>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</si>
  <si>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</si>
  <si>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</si>
  <si>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</si>
  <si>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</si>
  <si>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</si>
  <si>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</si>
  <si>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</si>
  <si>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</si>
  <si>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</si>
  <si>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</si>
  <si>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</si>
  <si>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</si>
  <si>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</si>
  <si>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</si>
  <si>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</si>
  <si>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</si>
  <si>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</si>
  <si>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</si>
  <si>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</si>
  <si>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</si>
  <si>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</si>
  <si>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</si>
  <si>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</si>
  <si>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</si>
  <si>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</si>
  <si>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</si>
  <si>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</si>
  <si>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</si>
  <si>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</si>
  <si>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</si>
  <si>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</si>
  <si>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</si>
  <si>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</si>
  <si>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</si>
  <si>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</si>
  <si>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</si>
  <si>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</si>
  <si>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</si>
  <si>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</si>
  <si>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</si>
  <si>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</si>
  <si>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</si>
  <si>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</si>
  <si>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</si>
  <si>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</si>
  <si>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</si>
  <si>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</si>
  <si>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</si>
  <si>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</si>
  <si>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</si>
  <si>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</si>
  <si>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</si>
  <si>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</si>
  <si>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</si>
  <si>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</si>
  <si>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</si>
  <si>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</si>
  <si>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</si>
  <si>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</si>
  <si>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</si>
  <si>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</si>
  <si>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</si>
  <si>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</si>
  <si>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</si>
  <si>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</si>
  <si>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</si>
  <si>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</si>
  <si>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</si>
  <si>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</si>
  <si>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</si>
  <si>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</si>
  <si>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</si>
  <si>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</si>
  <si>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</si>
  <si>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</si>
  <si>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</si>
  <si>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</si>
  <si>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</si>
  <si>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</si>
  <si>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</si>
  <si>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</si>
  <si>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</si>
  <si>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</si>
  <si>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</si>
  <si>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</si>
  <si>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</si>
  <si>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</si>
  <si>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</si>
  <si>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</si>
  <si>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</si>
  <si>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</si>
  <si>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</si>
  <si>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</si>
  <si>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</si>
  <si>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</si>
  <si>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</si>
  <si>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</si>
  <si>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</si>
  <si>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</si>
  <si>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</si>
  <si>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</si>
  <si>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</si>
  <si>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</si>
  <si>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</si>
  <si>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</si>
  <si>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</si>
  <si>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</si>
  <si>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</si>
  <si>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</si>
  <si>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</si>
  <si>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</si>
  <si>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</si>
  <si>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</si>
  <si>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</si>
  <si>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</si>
  <si>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</si>
  <si>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</si>
  <si>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</si>
  <si>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</si>
  <si>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</si>
  <si>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</si>
  <si>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</si>
  <si>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</si>
  <si>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</si>
  <si>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</si>
  <si>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</si>
  <si>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</si>
  <si>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</si>
  <si>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</si>
  <si>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</si>
  <si>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</si>
  <si>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</si>
  <si>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</si>
  <si>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</si>
  <si>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</si>
  <si>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</si>
  <si>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</si>
  <si>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</si>
  <si>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</si>
  <si>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</si>
  <si>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</si>
  <si>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</si>
  <si>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</si>
  <si>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</si>
  <si>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</si>
  <si>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</si>
  <si>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</si>
  <si>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</si>
  <si>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</si>
  <si>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</si>
  <si>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</si>
  <si>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</si>
  <si>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</si>
  <si>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</si>
  <si>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</si>
  <si>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</si>
  <si>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</si>
  <si>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</si>
  <si>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</si>
  <si>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</si>
  <si>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</si>
  <si>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</si>
  <si>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</si>
  <si>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</si>
  <si>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</si>
  <si>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</si>
  <si>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</si>
  <si>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</si>
  <si>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</si>
  <si>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</si>
  <si>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</si>
  <si>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</si>
  <si>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</si>
  <si>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</si>
  <si>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</si>
  <si>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</si>
  <si>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</si>
  <si>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</si>
  <si>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</si>
  <si>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</si>
  <si>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</si>
  <si>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</si>
  <si>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</si>
  <si>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</si>
  <si>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</si>
  <si>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</si>
  <si>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</si>
  <si>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</si>
  <si>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</si>
  <si>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</si>
  <si>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</si>
  <si>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</si>
  <si>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</si>
  <si>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</si>
  <si>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</si>
  <si>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</si>
  <si>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</si>
  <si>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</si>
  <si>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</si>
  <si>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</si>
  <si>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</si>
  <si>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</si>
  <si>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</si>
  <si>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</si>
  <si>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</si>
  <si>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</si>
  <si>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</si>
  <si>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</si>
  <si>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</si>
  <si>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</si>
  <si>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</si>
  <si>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</si>
  <si>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</si>
  <si>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</si>
  <si>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</si>
  <si>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</si>
  <si>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</si>
  <si>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</si>
  <si>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</si>
  <si>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</si>
  <si>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</si>
  <si>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</si>
  <si>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</si>
  <si>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</si>
  <si>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</si>
  <si>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</si>
  <si>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</si>
  <si>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</si>
  <si>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</si>
  <si>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</si>
  <si>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</si>
  <si>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</si>
  <si>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</si>
  <si>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</si>
  <si>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</si>
  <si>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</si>
  <si>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</si>
  <si>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</si>
  <si>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</si>
  <si>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</si>
  <si>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</si>
  <si>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</si>
  <si>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</si>
  <si>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</si>
  <si>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</si>
  <si>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</si>
  <si>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</si>
  <si>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</si>
  <si>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</si>
  <si>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</si>
  <si>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</si>
  <si>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</si>
  <si>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</si>
  <si>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</si>
  <si>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</si>
  <si>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</si>
  <si>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</si>
  <si>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</si>
  <si>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</si>
  <si>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</si>
  <si>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</si>
  <si>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</si>
  <si>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</si>
  <si>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</si>
  <si>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</si>
  <si>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</si>
  <si>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</si>
  <si>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</si>
  <si>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</si>
  <si>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</si>
  <si>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</si>
  <si>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</si>
  <si>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</si>
  <si>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</si>
  <si>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</si>
  <si>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</si>
  <si>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</si>
  <si>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</si>
  <si>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</si>
  <si>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</si>
  <si>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</si>
  <si>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</si>
  <si>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</si>
  <si>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</si>
  <si>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</si>
  <si>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</si>
  <si>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</si>
  <si>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</si>
  <si>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</si>
  <si>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</si>
  <si>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</si>
  <si>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</si>
  <si>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</si>
  <si>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</si>
  <si>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</si>
  <si>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</si>
  <si>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</si>
  <si>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</si>
  <si>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</si>
  <si>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</si>
  <si>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</si>
  <si>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</si>
  <si>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</si>
  <si>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</si>
  <si>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</si>
  <si>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</si>
  <si>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</si>
  <si>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</si>
  <si>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</si>
  <si>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</si>
  <si>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</si>
  <si>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</si>
  <si>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</si>
  <si>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</si>
  <si>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</si>
  <si>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</si>
  <si>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</si>
  <si>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</si>
  <si>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</si>
  <si>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</si>
  <si>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</si>
  <si>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</si>
  <si>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</si>
  <si>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</si>
  <si>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</si>
  <si>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</si>
  <si>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</si>
  <si>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</si>
  <si>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</si>
  <si>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</si>
  <si>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</si>
  <si>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</si>
  <si>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</si>
  <si>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</si>
  <si>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</si>
  <si>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</si>
  <si>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</si>
  <si>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</si>
  <si>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</si>
  <si>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</si>
  <si>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</si>
  <si>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</si>
  <si>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</si>
  <si>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</si>
  <si>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</si>
  <si>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</si>
  <si>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</si>
  <si>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</si>
  <si>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</si>
  <si>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</si>
  <si>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</si>
  <si>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</si>
  <si>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</si>
  <si>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</si>
  <si>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</si>
  <si>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</si>
  <si>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</si>
  <si>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</si>
  <si>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</si>
  <si>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</si>
  <si>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</si>
  <si>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</si>
  <si>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</si>
  <si>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</si>
  <si>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</si>
  <si>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</si>
  <si>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</si>
  <si>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</si>
  <si>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</si>
  <si>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</si>
  <si>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</si>
  <si>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</si>
  <si>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</si>
  <si>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</si>
  <si>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</si>
  <si>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</si>
  <si>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</si>
  <si>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</si>
  <si>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</si>
  <si>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</si>
  <si>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</si>
  <si>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</si>
  <si>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</si>
  <si>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</si>
  <si>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</si>
  <si>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</si>
  <si>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</si>
  <si>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</si>
  <si>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</si>
  <si>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</si>
  <si>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</si>
  <si>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</si>
  <si>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</si>
  <si>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</si>
  <si>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</si>
  <si>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</si>
  <si>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</si>
  <si>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</si>
  <si>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</si>
  <si>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</si>
  <si>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</si>
  <si>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</si>
  <si>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</si>
  <si>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</si>
  <si>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</si>
  <si>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</si>
  <si>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</si>
  <si>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</si>
  <si>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</si>
  <si>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</si>
  <si>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</si>
  <si>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</si>
  <si>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</si>
  <si>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</si>
  <si>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</si>
  <si>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</si>
  <si>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</si>
  <si>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</si>
  <si>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</si>
  <si>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</si>
  <si>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</si>
  <si>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</si>
  <si>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</si>
  <si>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</si>
  <si>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</si>
  <si>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</si>
  <si>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</si>
  <si>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</si>
  <si>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</si>
  <si>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</si>
  <si>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</si>
  <si>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</si>
  <si>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</si>
  <si>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</si>
  <si>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</si>
  <si>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</si>
  <si>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</si>
  <si>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</si>
  <si>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</si>
  <si>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</si>
  <si>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</si>
  <si>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</si>
  <si>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</si>
  <si>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</si>
  <si>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</si>
  <si>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</si>
  <si>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</si>
  <si>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</si>
  <si>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</si>
  <si>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</si>
  <si>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</si>
  <si>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</si>
  <si>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</si>
  <si>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</si>
  <si>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</si>
  <si>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</si>
  <si>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</si>
  <si>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</si>
  <si>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</si>
  <si>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</si>
  <si>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</si>
  <si>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</si>
  <si>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</si>
  <si>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</si>
  <si>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</si>
  <si>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</si>
  <si>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</si>
  <si>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</si>
  <si>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</si>
  <si>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</si>
  <si>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</si>
  <si>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</si>
  <si>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</si>
  <si>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</si>
  <si>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</si>
  <si>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</si>
  <si>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</si>
  <si>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</si>
  <si>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</si>
  <si>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</si>
  <si>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</si>
  <si>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</si>
  <si>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</si>
  <si>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</si>
  <si>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</si>
  <si>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</si>
  <si>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</si>
  <si>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</si>
  <si>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</si>
  <si>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</si>
  <si>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</si>
  <si>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</si>
  <si>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</si>
  <si>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</si>
  <si>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</si>
  <si>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</si>
  <si>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</si>
  <si>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</si>
  <si>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</si>
  <si>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</si>
  <si>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</si>
  <si>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</si>
  <si>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</si>
  <si>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</si>
  <si>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</si>
  <si>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</si>
  <si>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</si>
  <si>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</si>
  <si>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</si>
  <si>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</si>
  <si>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</si>
  <si>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</si>
  <si>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</si>
  <si>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</si>
  <si>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</si>
  <si>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</si>
  <si>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</si>
  <si>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</si>
  <si>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</si>
  <si>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</si>
  <si>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</si>
  <si>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</si>
  <si>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</si>
  <si>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</si>
  <si>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</si>
  <si>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</si>
  <si>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</si>
  <si>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</si>
  <si>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</si>
  <si>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</si>
  <si>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</si>
  <si>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</si>
  <si>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</si>
  <si>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</si>
  <si>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</si>
  <si>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</si>
  <si>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</si>
  <si>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</si>
  <si>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</si>
  <si>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</si>
  <si>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</si>
  <si>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</si>
  <si>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</si>
  <si>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</si>
  <si>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</si>
  <si>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</si>
  <si>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</si>
  <si>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</si>
  <si>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</si>
  <si>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</si>
  <si>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</si>
  <si>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</si>
  <si>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</si>
  <si>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</si>
  <si>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</si>
  <si>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</si>
  <si>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</si>
  <si>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</si>
  <si>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</si>
  <si>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</si>
  <si>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</si>
  <si>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</si>
  <si>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</si>
  <si>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</si>
  <si>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</si>
  <si>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</si>
  <si>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</si>
  <si>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</si>
  <si>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</si>
  <si>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</si>
  <si>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</si>
  <si>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</si>
  <si>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</si>
  <si>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</si>
  <si>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</si>
  <si>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</si>
  <si>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</si>
  <si>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</si>
  <si>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</si>
  <si>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</si>
  <si>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</si>
  <si>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</si>
  <si>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TT-20251124-00897</t>
  </si>
  <si>
    <t xml:space="preserve">scattered sites  HAJ0112 &amp; HAJ2929 &amp; HAJ0125 / EM at site HAJ0112 2nd team need 30 min for site HAJ2929 </t>
  </si>
  <si>
    <t>PCM-20251124-00000936</t>
  </si>
  <si>
    <t xml:space="preserve">EM team need 30 min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</si>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</sst>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322.59225081018667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4.9114236113382503E-2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45985.540676736113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45985.540676736113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45985.540676736113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45985.540676736113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45985.540676736113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45985.540676736113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45985.540676736113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45985.540676736113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45985.540676736113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45985.540676736113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45985.540676736113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45985.540676736113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45985.540676736113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45985.540676736113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45985.540676736113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45985.540676736113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45985.540676736113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45985.540676736113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45985.540676736113</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45985.540676736113</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160.54083877315134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1.1532577546313405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3.1880439819360618E-2</v>
      </c>
      <c r="H5" s="150"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39112</v>
      </c>
      <c r="B6" s="18" t="str">
        <f>IFERROR(VLOOKUP(D6,DB!A:K,11,0),"")</f>
        <v>R2</v>
      </c>
      <c r="C6" s="18">
        <v>2</v>
      </c>
      <c r="D6" s="18" t="s">
        <v>23716</v>
      </c>
      <c r="E6" s="102" t="s">
        <v>39024</v>
      </c>
      <c r="F6" s="103">
        <v>45985.51122685185</v>
      </c>
      <c r="G6" s="104">
        <f ca="1">IFERROR(NOW()-F6,"-")</f>
        <v>2.944988426315831E-2</v>
      </c>
      <c r="H6" s="150"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0">
        <v>45985.512511574074</v>
      </c>
      <c r="G7" s="104">
        <f ca="1">IFERROR(NOW()-F7,"-")</f>
        <v>2.8165162038931157E-2</v>
      </c>
      <c r="H7" s="150"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45985.540676736113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45985.540676736113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45985.540676736113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45985.540676736113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45985.540676736113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45985.540676736113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45985.540676736113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45985.540676736113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45985.540676736113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45985.540676736113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45985.540676736113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45985.540676736113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45985.540676736113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45985.540676736113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45985.540676736113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45985.540676736113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45985.540676736113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45985.540676736113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45985.540676736113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45985.540676736113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45985.540676736113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45985.540676736113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45985.540676736113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45985.540676736113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45985.540676736113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45985.540676736113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45985.540676736113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45985.540676736113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45985.540676736113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45985.540676736113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45985.540676736113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45985.540676736113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45985.540676736113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45985.540676736113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45985.540676736113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45985.540676736113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45985.540676736113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45985.540676736113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45985.540676736113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45985.540676736113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45985.540676736113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45985.540676736113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45985.540676736113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45985.540676736113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45985.540676736113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45985.540676736113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45985.540676736113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45985.540676736113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45985.540676736113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45985.540676736113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45985.540676736113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45985.540676736113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45985.540676736113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45985.540676736113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45985.540676736113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45985.540676736113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45985.540676736113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45985.540676736113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45985.540676736113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45985.540676736113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45985.540676736113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45985.540676736113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45985.540676736113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45985.540676736113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45985.540676736113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45985.540676736113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45985.540676736113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45985.540676736113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45985.540676736113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45985.540676736113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45985.540676736113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45985.540676736113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45985.540676736113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45985.540676736113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45985.540676736113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45985.540676736113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45985.540676736113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45985.540676736113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45985.540676736113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45985.540676736113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45985.540676736113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45985.540676736113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45985.540676736113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45985.540676736113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45985.540676736113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45985.540676736113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45985.540676736113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45985.540676736113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45985.540676736113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45985.540676736113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45985.540676736113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45985.540676736113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45985.540676736113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45985.540676736113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45985.540676736113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45985.540676736113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45985.540676736113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45985.540676736113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45985.540676736113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45985.540676736113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45985.540676736113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45985.540676736113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45985.540676736113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45985.540676736113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45985.540676736113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45985.540676736113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45985.540676736113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45985.540676736113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45985.540676736113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45985.540676736113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45985.540676736113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45985.540676736113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45985.540676736113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45985.540676736113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45985.540676736113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45985.540676736113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45985.540676736113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45985.540676736113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45985.540676736113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45985.540676736113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45985.540676736113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45985.540676736113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45985.540676736113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45985.540676736113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45985.540676736113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45985.540676736113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45985.540676736113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45985.540676736113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45985.540676736113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45985.540676736113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45985.540676736113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45985.540676736113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45985.540676736113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45985.540676736113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45985.540676736113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45985.540676736113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45985.540676736113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45985.540676736113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45985.540676736113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45985.540676736113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45985.540676736113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45985.540676736113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45985.540676736113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45985.540676736113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45985.540676736113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45985.540676736113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45985.540676736113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45985.540676736113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45985.540676736113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45985.540676736113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45985.540676736113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45985.540676736113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45985.540676736113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45985.540676736113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45985.540676736113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45985.540676736113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45985.540676736113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45985.540676736113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45985.540676736113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45985.540676736113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45985.540676736113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45985.540676736113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45985.540676736113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45985.540676736113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45985.540676736113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45985.540676736113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45985.540676736113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45985.540676736113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45985.540676736113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45985.540676736113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45985.540676736113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45985.540676736113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45985.540676736113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45985.540676736113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45985.540676736113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45985.540676736113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45985.540676736113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45985.540676736113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45985.540676736113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45985.540676736113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45985.540676736113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45985.540676736113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45985.540676736113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45985.540676736113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45985.540676736113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45985.540676736113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45985.540676736113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45985.540676736113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45985.540676736113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45985.540676736113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45985.540676736113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45985.540676736113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45985.540676736113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45985.540676736113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45985.540676736113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45985.540676736113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45985.540676736113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45985.540676736113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45985.540676736113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45985.540676736113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45985.540676736113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45985.540676736113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45985.540676736113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45985.540676736113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45985.540676736113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45985.540676736113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45985.540676736113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45985.540676736113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45985.540676736113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45985.540676736113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45985.540676736113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45985.540676736113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45985.540676736113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45985.540676736113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45985.540676736113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45985.540676736113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45985.540676736113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45985.540676736113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45985.540676736113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45985.540676736113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45985.540676736113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45985.540676736113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45985.540676736113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45985.540676736113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45985.540676736113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45985.540676736113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45985.540676736113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45985.540676736113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45985.540676736113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45985.540676736113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45985.540676736113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45985.540676736113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45985.540676736113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45985.540676736113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45985.540676736113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45985.540676736113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45985.540676736113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45985.540676736113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45985.540676736113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45985.540676736113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45985.540676736113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45985.540676736113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45985.540676736113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45985.540676736113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45985.540676736113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45985.540676736113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45985.540676736113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45985.540676736113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45985.540676736113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45985.540676736113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45985.540676736113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45985.540676736113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45985.540676736113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45985.540676736113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45985.540676736113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45985.540676736113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45985.540676736113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45985.540676736113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45985.540676736113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45985.540676736113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45985.540676736113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45985.540676736113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45985.540676736113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45985.540676736113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45985.540676736113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45985.540676736113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45985.540676736113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45985.540676736113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45985.540676736113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45985.540676736113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45985.540676736113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45985.540676736113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45985.540676736113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45985.540676736113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45985.540676736113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45985.540676736113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45985.540676736113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45985.540676736113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45985.540676736113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45985.540676736113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45985.540676736113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45985.540676736113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45985.540676736113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45985.540676736113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45985.540676736113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45985.540676736113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45985.540676736113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45985.540676736113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45985.540676736113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45985.540676736113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45985.540676736113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45985.540676736113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45985.540676736113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45985.540676736113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45985.540676736113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45985.540676736113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45985.540676736113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45985.540676736113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45985.540676736113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45985.540676736113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45985.540676736113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45985.540676736113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45985.540676736113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45985.540676736113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45985.540676736113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45985.540676736113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45985.540676736113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45985.540676736113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45985.540676736113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45985.540676736113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45985.540676736113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45985.540676736113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45985.540676736113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45985.540676736113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45985.540676736113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45985.540676736113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45985.540676736113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45985.540676736113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45985.540676736113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45985.540676736113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45985.540676736113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45985.540676736113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45985.540676736113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45985.540676736113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45985.540676736113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45985.540676736113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45985.540676736113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45985.540676736113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45985.540676736113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45985.540676736113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45985.540676736113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45985.540676736113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45985.540676736113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45985.540676736113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45985.540676736113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45985.540676736113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45985.540676736113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45985.540676736113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45985.540676736113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45985.540676736113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45985.540676736113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45985.540676736113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45985.540676736113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45985.540676736113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45985.540676736113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45985.540676736113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45985.540676736113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45985.540676736113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45985.540676736113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45985.540676736113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45985.540676736113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45985.540676736113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45985.540676736113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45985.540676736113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45985.540676736113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45985.540676736113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45985.540676736113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45985.540676736113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45985.540676736113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45985.540676736113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45985.540676736113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45985.540676736113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45985.540676736113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45985.540676736113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45985.540676736113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45985.540676736113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45985.540676736113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45985.540676736113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45985.540676736113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45985.540676736113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45985.540676736113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45985.540676736113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45985.540676736113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45985.540676736113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45985.540676736113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45985.540676736113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45985.540676736113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45985.540676736113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45985.540676736113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45985.540676736113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45985.540676736113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45985.540676736113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45985.540676736113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45985.540676736113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45985.540676736113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45985.540676736113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45985.540676736113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45985.540676736113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45985.540676736113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45985.540676736113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45985.540676736113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45985.540676736113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45985.540676736113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45985.540676736113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45985.540676736113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45985.540676736113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45985.540676736113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45985.540676736113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45985.540676736113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45985.540676736113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45985.540676736113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45985.540676736113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45985.540676736113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45985.540676736113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45985.540676736113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45985.540676736113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45985.540676736113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45985.540676736113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45985.540676736113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45985.540676736113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45985.540676736113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45985.540676736113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45985.540676736113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45985.540676736113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45985.540676736113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45985.540676736113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45985.540676736113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45985.540676736113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45985.540676736113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45985.540676736113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45985.540676736113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45985.540676736113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45985.540676736113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45985.540676736113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45985.540676736113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45985.540676736113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45985.540676736113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45985.540676736113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45985.540676736113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45985.540676736113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45985.540676736113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45985.540676736113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45985.540676736113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45985.540676736113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45985.540676736113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45985.540676736113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45985.540676736113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45985.540676736113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45985.540676736113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45985.540676736113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45985.540676736113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45985.540676736113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45985.540676736113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45985.540676736113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45985.540676736113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45985.540676736113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45985.540676736113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45985.540676736113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45985.540676736113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45985.540676736113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45985.540676736113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45985.540676736113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45985.540676736113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45985.540676736113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45985.540676736113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45985.540676736113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45985.540676736113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45985.540676736113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45985.540676736113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45985.540676736113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45985.540676736113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45985.540676736113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45985.540676736113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45985.540676736113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45985.540676736113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45985.540676736113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45985.540676736113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45985.540676736113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45985.540676736113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45985.540676736113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45985.540676736113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45985.540676736113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45985.540676736113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45985.540676736113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45985.540676736113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45985.540676736113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45985.540676736113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45985.540676736113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45985.540676736113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45985.540676736113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45985.540676736113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45985.540676736113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45985.540676736113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45985.540676736113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45985.540676736113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45985.540676736113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45985.540676736113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45985.540676736113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45985.540676736113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45985.540676736113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45985.540676736113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45985.540676736113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45985.540676736113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45985.540676736113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45985.540676736113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45985.540676736113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45985.540676736113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45985.540676736113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45985.540676736113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45985.540676736113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45985.540676736113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45985.540676736113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45985.540676736113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45985.540676736113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45985.540676736113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45985.540676736113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45985.540676736113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45985.540676736113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45985.540676736113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45985.540676736113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45985.540676736113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45985.540676736113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45985.540676736113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45985.540676736113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45985.540676736113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45985.540676736113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45985.540676736113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45985.540676736113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45985.540676736113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45985.540676736113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45985.540676736113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45985.540676736113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45985.540676736113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45985.540676736113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45985.540676736113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45985.540676736113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45985.540676736113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45985.540676736113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45985.540676736113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45985.540676736113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45985.540676736113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45985.540676736113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45985.540676736113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45985.540676736113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45985.540676736113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45985.540676736113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45985.540676736113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45985.540676736113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45985.540676736113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45985.540676736113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45985.540676736113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45985.540676736113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45985.540676736113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45985.540676736113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45985.540676736113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45985.540676736113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45985.540676736113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45985.540676736113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45985.540676736113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45985.540676736113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45985.540676736113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45985.540676736113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45985.540676736113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45985.540676736113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45985.540676736113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45985.540676736113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45985.540676736113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45985.540676736113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45985.540676736113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45985.540676736113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45985.540676736113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45985.540676736113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45985.540676736113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45985.540676736113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45985.540676736113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45985.540676736113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45985.540676736113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45985.540676736113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45985.540676736113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45985.540676736113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45985.540676736113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45985.540676736113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45985.540676736113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45985.540676736113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45985.540676736113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45985.540676736113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45985.540676736113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45985.540676736113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45985.540676736113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45985.540676736113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45985.540676736113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45985.540676736113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45985.540676736113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45985.540676736113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45985.540676736113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45985.540676736113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45985.540676736113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45985.540676736113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45985.540676736113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45985.540676736113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45985.540676736113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45985.540676736113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45985.540676736113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45985.540676736113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45985.540676736113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45985.540676736113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45985.540676736113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45985.540676736113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45985.540676736113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45985.540676736113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45985.540676736113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45985.540676736113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45985.540676736113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45985.540676736113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45985.540676736113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45985.540676736113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45985.540676736113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45985.540676736113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45985.540676736113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45985.540676736113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45985.540676736113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45985.540676736113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45985.540676736113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45985.540676736113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45985.540676736113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45985.540676736113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45985.540676736113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45985.540676736113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45985.540676736113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45985.540676736113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45985.540676736113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45985.540676736113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45985.540676736113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45985.540676736113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45985.540676736113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45985.540676736113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45985.540676736113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45985.540676736113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45985.540676736113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45985.540676736113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45985.540676736113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45985.540676736113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45985.540676736113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45985.540676736113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45985.540676736113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45985.540676736113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45985.540676736113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45985.540676736113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45985.540676736113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45985.540676736113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45985.540676736113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45985.540676736113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45985.540676736113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45985.540676736113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45985.540676736113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45985.540676736113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45985.540676736113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45985.540676736113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45985.540676736113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45985.540676736113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45985.540676736113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45985.540676736113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45985.540676736113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45985.540676736113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45985.540676736113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45985.540676736113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45985.540676736113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45985.540676736113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45985.540676736113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45985.540676736113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45985.540676736113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45985.540676736113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45985.540676736113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45985.540676736113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45985.540676736113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45985.540676736113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45985.540676736113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45985.540676736113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45985.540676736113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45985.540676736113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45985.540676736113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45985.540676736113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45985.540676736113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45985.540676736113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45985.540676736113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45985.540676736113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45985.540676736113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45985.540676736113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45985.540676736113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45985.540676736113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45985.540676736113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45985.540676736113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45985.540676736113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45985.540676736113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45985.540676736113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45985.540676736113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45985.540676736113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45985.540676736113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45985.540676736113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45985.540676736113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45985.540676736113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45985.540676736113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45985.540676736113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45985.540676736113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45985.540676736113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45985.540676736113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45985.540676736113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45985.540676736113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45985.540676736113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45985.540676736113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45985.540676736113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45985.540676736113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45985.540676736113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45985.540676736113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45985.540676736113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45985.540676736113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45985.540676736113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45985.540676736113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45985.540676736113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45985.540676736113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45985.540676736113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45985.540676736113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45985.540676736113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45985.540676736113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45985.540676736113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45985.540676736113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45985.540676736113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45985.540676736113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45985.540676736113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45985.540676736113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45985.540676736113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45985.540676736113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45985.540676736113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45985.540676736113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45985.540676736113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45985.540676736113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45985.540676736113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45985.540676736113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45985.540676736113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45985.540676736113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45985.540676736113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45985.540676736113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45985.540676736113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45985.540676736113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45985.540676736113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45985.540676736113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45985.540676736113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45985.540676736113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45985.540676736113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45985.540676736113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45985.540676736113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45985.540676736113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45985.540676736113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45985.540676736113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45985.540676736113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45985.540676736113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45985.540676736113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45985.540676736113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45985.540676736113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45985.540676736113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45985.540676736113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45985.540676736113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45985.540676736113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45985.540676736113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45985.540676736113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45985.540676736113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45985.540676736113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45985.540676736113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45985.540676736113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45985.540676736113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45985.540676736113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45985.540676736113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45985.540676736113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45985.540676736113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45985.540676736113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45985.540676736113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45985.540676736113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45985.540676736113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45985.540676736113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45985.540676736113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45985.540676736113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45985.540676736113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45985.540676736113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45985.540676736113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45985.540676736113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45985.540676736113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45985.540676736113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45985.540676736113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45985.540676736113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45985.540676736113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45985.540676736113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45985.540676736113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45985.540676736113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45985.540676736113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45985.540676736113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45985.540676736113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45985.540676736113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45985.540676736113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45985.540676736113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45985.540676736113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45985.540676736113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45985.540676736113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45985.540676736113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45985.540676736113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45985.540676736113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45985.540676736113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45985.540676736113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45985.540676736113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45985.540676736113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45985.540676736113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45985.540676736113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45985.540676736113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45985.540676736113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45985.540676736113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45985.540676736113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45985.540676736113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45985.540676736113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45985.540676736113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45985.540676736113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45985.540676736113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45985.540676736113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45985.540676736113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45985.540676736113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45985.540676736113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45985.540676736113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45985.540676736113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45985.540676736113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45985.540676736113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45985.540676736113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45985.540676736113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45985.540676736113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45985.540676736113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45985.540676736113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45985.540676736113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45985.540676736113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45985.540676736113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45985.540676736113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45985.540676736113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45985.540676736113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45985.540676736113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45985.540676736113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45985.540676736113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45985.540676736113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45985.540676736113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45985.540676736113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45985.540676736113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45985.540676736113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45985.540676736113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45985.540676736113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45985.540676736113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45985.540676736113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45985.540676736113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45985.540676736113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45985.540676736113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45985.540676736113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45985.540676736113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45985.540676736113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45985.540676736113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45985.540676736113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45985.540676736113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45985.540676736113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45985.540676736113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45985.540676736113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45985.540676736113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45985.540676736113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45985.540676736113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45985.540676736113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45985.540676736113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45985.540676736113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45985.540676736113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45985.540676736113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45985.540676736113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45985.540676736113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45985.540676736113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45985.540676736113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45985.540676736113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45985.540676736113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45985.540676736113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45985.540676736113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45985.540676736113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45985.540676736113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45985.540676736113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45985.540676736113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45985.540676736113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45985.540676736113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45985.540676736113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45985.540676736113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45985.540676736113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45985.540676736113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45985.540676736113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45985.540676736113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45985.540676736113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45985.540676736113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45985.540676736113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45985.540676736113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45985.540676736113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45985.540676736113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45985.540676736113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45985.540676736113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45985.540676736113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45985.540676736113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45985.540676736113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45985.540676736113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45985.540676736113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45985.540676736113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45985.540676736113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45985.540676736113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45985.540676736113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45985.540676736113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45985.540676736113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45985.540676736113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45985.540676736113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45985.540676736113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45985.540676736113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45985.540676736113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45985.540676736113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45985.540676736113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45985.540676736113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45985.540676736113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45985.540676736113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45985.540676736113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45985.540676736113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45985.540676736113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45985.540676736113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45985.540676736113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45985.540676736113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45985.540676736113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45985.540676736113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45985.540676736113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45985.540676736113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45985.540676736113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45985.540676736113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45985.540676736113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45985.540676736113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45985.540676736113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45985.540676736113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45985.540676736113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45985.540676736113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45985.540676736113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45985.540676736113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45985.540676736113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45985.540676736113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45985.540676736113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45985.540676736113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45985.540676736113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45985.540676736113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45985.540676736113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45985.540676736113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45985.540676736113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45985.540676736113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45985.540676736113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45985.540676736113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45985.540676736113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45985.540676736113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45985.540676736113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45985.540676736113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45985.540676736113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45985.540676736113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45985.540676736113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45985.540676736113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45985.540676736113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45985.540676736113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45985.540676736113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45985.540676736113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45985.540676736113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45985.540676736113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45985.540676736113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45985.540676736113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45985.540676736113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45985.540676736113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45985.540676736113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45985.540676736113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45985.540676736113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45985.540676736113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45985.540676736113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45985.540676736113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45985.540676736113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45985.540676736113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45985.540676736113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45985.540676736113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45985.540676736113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45985.540676736113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45985.540676736113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45985.540676736113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45985.540676736113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45985.540676736113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45985.540676736113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45985.540676736113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45985.540676736113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45985.540676736113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45985.540676736113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45985.540676736113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45985.540676736113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45985.540676736113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45985.540676736113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45985.540676736113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45985.540676736113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45985.540676736113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45985.540676736113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45985.540676736113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45985.540676736113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45985.540676736113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45985.540676736113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45985.540676736113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45985.540676736113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45985.540676736113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45985.540676736113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45985.540676736113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45985.540676736113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45985.540676736113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45985.540676736113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45985.540676736113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45985.540676736113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45985.540676736113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45985.540676736113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45985.540676736113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45985.540676736113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45985.540676736113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45985.540676736113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45985.540676736113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45985.540676736113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45985.540676736113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45985.540676736113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45985.540676736113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45985.540676736113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45985.540676736113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45985.540676736113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45985.540676736113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45985.540676736113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45985.540676736113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45985.540676736113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45985.540676736113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45985.540676736113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45985.540676736113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45985.540676736113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45985.540676736113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45985.540676736113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45985.540676736113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45985.540676736113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45985.540676736113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45985.540676736113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45985.540676736113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45985.540676736113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45985.540676736113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45985.540676736113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45985.540676736113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45985.540676736113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45985.540676736113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45985.540676736113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45985.540676736113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45985.540676736113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45985.540676736113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45985.540676736113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45985.540676736113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45985.540676736113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45985.540676736113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45985.540676736113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45985.540676736113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45985.540676736113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45985.540676736113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45985.540676736113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45985.540676736113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45985.540676736113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45985.540676736113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45985.540676736113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45985.540676736113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45985.540676736113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45985.540676736113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45985.540676736113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45985.540676736113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45985.540676736113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45985.540676736113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45985.540676736113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45985.540676736113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45985.540676736113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45985.540676736113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45985.540676736113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45985.540676736113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45985.540676736113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45985.540676736113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45985.540676736113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45985.540676736113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45985.540676736113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45985.540676736113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45985.540676736113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45985.540676736113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45985.540676736113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45985.540676736113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45985.540676736113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45985.540676736113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45985.540676736113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45985.540676736113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45985.540676736113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45985.540676736113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45985.540676736113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45985.540676736113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45985.540676736113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45985.540676736113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45985.540676736113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45985.540676736113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45985.540676736113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45985.540676736113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45985.540676736113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45985.540676736113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45985.540676736113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45985.540676736113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282.05995914351661</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1.047563310188707</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4</v>
      </c>
      <c r="D4" s="91" t="s">
        <v>30442</v>
      </c>
      <c r="E4" s="94" t="s">
        <v>39021</v>
      </c>
      <c r="F4" s="95">
        <v>45985.346631944441</v>
      </c>
      <c r="G4" s="96">
        <f t="shared" ref="G4:G23" ca="1" si="0">IFERROR(NOW()-F4,"")</f>
        <v>0.19404479167133104</v>
      </c>
      <c r="H4" s="95">
        <v>45985.471342592595</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36861</v>
      </c>
      <c r="E5" s="94" t="s">
        <v>39021</v>
      </c>
      <c r="F5" s="95"/>
      <c r="G5" s="96">
        <f t="shared" ca="1" si="0"/>
        <v>45985.540676736113</v>
      </c>
      <c r="H5" s="95">
        <v>45985.458634259259</v>
      </c>
      <c r="I5" s="113" t="str">
        <f>IFERROR(VLOOKUP(D5,DB!A:F,6,0),"")</f>
        <v>SCECO</v>
      </c>
      <c r="J5" s="113" t="str">
        <f>IFERROR(VLOOKUP(D5,DB!A:G,7,0),"")</f>
        <v>Dead</v>
      </c>
      <c r="K5" s="97" t="s">
        <v>39125</v>
      </c>
      <c r="L5" s="91" t="str">
        <f>IFERROR(VLOOKUP(D5,DB!A:I,9,0),"")</f>
        <v>Latis</v>
      </c>
    </row>
    <row r="6" spans="1:16" ht="15" customHeight="1">
      <c r="A6" s="113" t="s">
        <v>39126</v>
      </c>
      <c r="B6" s="113" t="str">
        <f>IFERROR(VLOOKUP(D6,DB!A:K,11,0),"")</f>
        <v>R4</v>
      </c>
      <c r="C6" s="93">
        <v>1</v>
      </c>
      <c r="D6" s="91" t="s">
        <v>36088</v>
      </c>
      <c r="E6" s="94" t="s">
        <v>39021</v>
      </c>
      <c r="F6" s="95">
        <v>45985.492581018516</v>
      </c>
      <c r="G6" s="96">
        <f t="shared" ca="1" si="0"/>
        <v>4.8095717596879695E-2</v>
      </c>
      <c r="H6" s="95">
        <v>45985.486747685187</v>
      </c>
      <c r="I6" s="113" t="str">
        <f>IFERROR(VLOOKUP(D6,DB!A:F,6,0),"")</f>
        <v>Generator-SG</v>
      </c>
      <c r="J6" s="113" t="str">
        <f>IFERROR(VLOOKUP(D6,DB!A:G,7,0),"")</f>
        <v>No BB Shifted</v>
      </c>
      <c r="K6" s="97" t="s">
        <v>39127</v>
      </c>
      <c r="L6" s="91" t="str">
        <f>IFERROR(VLOOKUP(D6,DB!A:I,9,0),"")</f>
        <v>Latis</v>
      </c>
    </row>
    <row r="7" spans="1:16" ht="15" customHeight="1">
      <c r="A7" s="113" t="s">
        <v>39128</v>
      </c>
      <c r="B7" s="113" t="str">
        <f>IFERROR(VLOOKUP(D7,DB!A:K,11,0),"")</f>
        <v>R4</v>
      </c>
      <c r="C7" s="93">
        <v>1</v>
      </c>
      <c r="D7" s="91" t="s">
        <v>28052</v>
      </c>
      <c r="E7" s="94" t="s">
        <v>39021</v>
      </c>
      <c r="F7" s="95">
        <v>45985.520601851851</v>
      </c>
      <c r="G7" s="96">
        <f t="shared" ca="1" si="0"/>
        <v>2.0074884261703119E-2</v>
      </c>
      <c r="H7" s="95">
        <v>45985.512557870374</v>
      </c>
      <c r="I7" s="113" t="str">
        <f>IFERROR(VLOOKUP(D7,DB!A:F,6,0),"")</f>
        <v>SCECO+STB</v>
      </c>
      <c r="J7" s="113" t="str">
        <f>IFERROR(VLOOKUP(D7,DB!A:G,7,0),"")</f>
        <v>Dead</v>
      </c>
      <c r="K7" s="97" t="s">
        <v>39127</v>
      </c>
      <c r="L7" s="91" t="str">
        <f>IFERROR(VLOOKUP(D7,DB!A:I,9,0),"")</f>
        <v>Latis</v>
      </c>
    </row>
    <row r="8" spans="1:16" ht="15" customHeight="1">
      <c r="A8" s="113" t="s">
        <v>39129</v>
      </c>
      <c r="B8" s="113" t="str">
        <f>IFERROR(VLOOKUP(D8,DB!A:K,11,0),"")</f>
        <v>R4</v>
      </c>
      <c r="C8" s="93">
        <v>6</v>
      </c>
      <c r="D8" s="91" t="s">
        <v>36083</v>
      </c>
      <c r="E8" s="94" t="s">
        <v>39021</v>
      </c>
      <c r="F8" s="95">
        <v>45985.530775462961</v>
      </c>
      <c r="G8" s="96">
        <f t="shared" ca="1" si="0"/>
        <v>9.9012731516268104E-3</v>
      </c>
      <c r="H8" s="95">
        <v>45985.520775462966</v>
      </c>
      <c r="I8" s="113" t="str">
        <f>IFERROR(VLOOKUP(D8,DB!A:F,6,0),"")</f>
        <v>Generator-SG</v>
      </c>
      <c r="J8" s="113" t="str">
        <f>IFERROR(VLOOKUP(D8,DB!A:G,7,0),"")</f>
        <v>In progress</v>
      </c>
      <c r="K8" s="97" t="s">
        <v>39130</v>
      </c>
      <c r="L8" s="91" t="str">
        <f>IFERROR(VLOOKUP(D8,DB!A:I,9,0),"")</f>
        <v>Latis</v>
      </c>
    </row>
    <row r="9" spans="1:16" ht="15" customHeight="1">
      <c r="A9" s="113"/>
      <c r="B9" s="113" t="str">
        <f>IFERROR(VLOOKUP(D9,DB!A:K,11,0),"")</f>
        <v/>
      </c>
      <c r="C9" s="93"/>
      <c r="D9" s="91"/>
      <c r="E9" s="94"/>
      <c r="F9" s="95"/>
      <c r="G9" s="96">
        <f t="shared" ca="1" si="0"/>
        <v>45985.540676736113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45985.540676736113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45985.540676736113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45985.540676736113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45985.540676736113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45985.540676736113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45985.540676736113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45985.540676736113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45985.540676736113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45985.540676736113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45985.540676736113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45985.540676736113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45985.540676736113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45985.540676736113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45985.540676736113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45985.540676736113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45985.540676736113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45985.540676736113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45985.540676736113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45985.540676736113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45985.540676736113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45985.540676736113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45985.540676736113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45985.540676736113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45985.540676736113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45985.540676736113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45985.540676736113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45985.540676736113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45985.540676736113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45985.540676736113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45985.540676736113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45985.540676736113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45985.540676736113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45985.540676736113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45985.540676736113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45985.540676736113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45985.540676736113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45985.540676736113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45985.540676736113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45985.540676736113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45985.540676736113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45985.540676736113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45985.540676736113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45985.540676736113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45985.540676736113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45985.540676736113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45985.540676736113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45985.540676736113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45985.540676736113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45985.540676736113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45985.540676736113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45985.540676736113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45985.540676736113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45985.540676736113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45985.540676736113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45985.540676736113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45985.540676736113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45985.540676736113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45985.540676736113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45985.540676736113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45985.540676736113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45985.540676736113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45985.540676736113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45985.540676736113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45985.540676736113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45985.540676736113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45985.540676736113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45985.540676736113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45985.540676736113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45985.540676736113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45985.540676736113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45985.540676736113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45985.540676736113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45985.540676736113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45985.540676736113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45985.540676736113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45985.540676736113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45985.540676736113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45985.540676736113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45985.540676736113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45985.540676736113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45985.540676736113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45985.540676736113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45985.540676736113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45985.540676736113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45985.540676736113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45985.540676736113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45985.540676736113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45985.540676736113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45985.540676736113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45985.540676736113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45985.540676736113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45985.540676736113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45985.540676736113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45985.540676736113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45985.540676736113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45985.540676736113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45985.540676736113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45985.540676736113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45985.540676736113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45985.540676736113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45985.540676736113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45985.540676736113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45985.540676736113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45985.540676736113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45985.540676736113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45985.540676736113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45985.540676736113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45985.540676736113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45985.540676736113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45985.540676736113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45985.540676736113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45985.540676736113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45985.540676736113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45985.540676736113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45985.540676736113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45985.540676736113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45985.540676736113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45985.540676736113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45985.540676736113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45985.540676736113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45985.540676736113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45985.540676736113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45985.540676736113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45985.540676736113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45985.540676736113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45985.540676736113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45985.540676736113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45985.540676736113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45985.540676736113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45985.540676736113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45985.540676736113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45985.540676736113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45985.540676736113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45985.540676736113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45985.540676736113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45985.540676736113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45985.540676736113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45985.540676736113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45985.540676736113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45985.540676736113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45985.540676736113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45985.540676736113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45985.540676736113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45985.540676736113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45985.540676736113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45985.540676736113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45985.540676736113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45985.540676736113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45985.540676736113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45985.540676736113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45985.540676736113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45985.540676736113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45985.540676736113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45985.540676736113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45985.540676736113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45985.540676736113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45985.540676736113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45985.540676736113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45985.540676736113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45985.540676736113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45985.540676736113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45985.540676736113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45985.540676736113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45985.540676736113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45985.540676736113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45985.540676736113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45985.540676736113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45985.540676736113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45985.540676736113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45985.540676736113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45985.540676736113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45985.540676736113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45985.540676736113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45985.540676736113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45985.540676736113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45985.540676736113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45985.540676736113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45985.540676736113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45985.540676736113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45985.540676736113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45985.540676736113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45985.540676736113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45985.540676736113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45985.540676736113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45985.540676736113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45985.540676736113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45985.540676736113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45985.540676736113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45985.540676736113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45985.540676736113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45985.540676736113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45985.540676736113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45985.540676736113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45985.540676736113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45985.540676736113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45985.540676736113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45985.540676736113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45985.540676736113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45985.540676736113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45985.540676736113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45985.540676736113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45985.540676736113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45985.540676736113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45985.540676736113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45985.540676736113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45985.540676736113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45985.540676736113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45985.540676736113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45985.540676736113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45985.540676736113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45985.540676736113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45985.540676736113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45985.540676736113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45985.540676736113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45985.540676736113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45985.540676736113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45985.540676736113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45985.540676736113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45985.540676736113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45985.540676736113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45985.540676736113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45985.540676736113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45985.540676736113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45985.540676736113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45985.540676736113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45985.540676736113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45985.540676736113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45985.540676736113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45985.540676736113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45985.540676736113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45985.540676736113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45985.540676736113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45985.540676736113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45985.540676736113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45985.540676736113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45985.540676736113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45985.540676736113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45985.540676736113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45985.540676736113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45985.540676736113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45985.540676736113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45985.540676736113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45985.540676736113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45985.540676736113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45985.540676736113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45985.540676736113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45985.540676736113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45985.540676736113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45985.540676736113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45985.540676736113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45985.540676736113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45985.540676736113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45985.540676736113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45985.540676736113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45985.540676736113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45985.540676736113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45985.540676736113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45985.540676736113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45985.540676736113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45985.540676736113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45985.540676736113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45985.540676736113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45985.540676736113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45985.540676736113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45985.540676736113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45985.540676736113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45985.540676736113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45985.540676736113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45985.540676736113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45985.540676736113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45985.540676736113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45985.540676736113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45985.540676736113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45985.540676736113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45985.540676736113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45985.540676736113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45985.540676736113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45985.540676736113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45985.540676736113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45985.540676736113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45985.540676736113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45985.540676736113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45985.540676736113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45985.540676736113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45985.540676736113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45985.540676736113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45985.540676736113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45985.540676736113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45985.540676736113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45985.540676736113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45985.540676736113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45985.540676736113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45985.540676736113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45985.540676736113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45985.540676736113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45985.540676736113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45985.540676736113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45985.540676736113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45985.540676736113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45985.540676736113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45985.540676736113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45985.540676736113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45985.540676736113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45985.540676736113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45985.540676736113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45985.540676736113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45985.540676736113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45985.540676736113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45985.540676736113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45985.540676736113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45985.540676736113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45985.540676736113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45985.540676736113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45985.540676736113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45985.540676736113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45985.540676736113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45985.540676736113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45985.540676736113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45985.540676736113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45985.540676736113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45985.540676736113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45985.540676736113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45985.540676736113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45985.540676736113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45985.540676736113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45985.540676736113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45985.540676736113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45985.540676736113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45985.540676736113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45985.540676736113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45985.540676736113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45985.540676736113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45985.540676736113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45985.540676736113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45985.540676736113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45985.540676736113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45985.540676736113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45985.540676736113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45985.540676736113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45985.540676736113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45985.540676736113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45985.540676736113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45985.540676736113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45985.540676736113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45985.540676736113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45985.540676736113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45985.540676736113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45985.540676736113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45985.540676736113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45985.540676736113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45985.540676736113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45985.540676736113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45985.540676736113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45985.540676736113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45985.540676736113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45985.540676736113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45985.540676736113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45985.540676736113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45985.540676736113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45985.540676736113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45985.540676736113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45985.540676736113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45985.540676736113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45985.540676736113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45985.540676736113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45985.540676736113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45985.540676736113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45985.540676736113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45985.540676736113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45985.540676736113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45985.540676736113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45985.540676736113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45985.540676736113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45985.540676736113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45985.540676736113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45985.540676736113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45985.540676736113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45985.540676736113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45985.540676736113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45985.540676736113</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N11" sqref="N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93.708616550924489</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39024</v>
      </c>
      <c r="F3" s="38">
        <v>45926.188877314817</v>
      </c>
      <c r="G3" s="108">
        <f t="shared" ref="G3" ca="1" si="0">IFERROR(NOW()-F3,"")</f>
        <v>59.351799421296164</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39024</v>
      </c>
      <c r="F4" s="110">
        <v>45948.661111111112</v>
      </c>
      <c r="G4" s="111">
        <f t="shared" ref="G4" ca="1" si="1">IFERROR(NOW()-F4,"")</f>
        <v>36.879565625000396</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4.1673781249992317</v>
      </c>
      <c r="H5" s="122">
        <v>45981.360798611109</v>
      </c>
      <c r="I5" s="109" t="str">
        <f>IFERROR(VLOOKUP(D5,DB!A:F,6,0),"")</f>
        <v>SCECO</v>
      </c>
      <c r="J5" s="109" t="str">
        <f>IFERROR(VLOOKUP(D5,DB!A:G,7,0),"")</f>
        <v>Dead</v>
      </c>
      <c r="K5" s="109" t="s">
        <v>39138</v>
      </c>
      <c r="L5" s="109" t="str">
        <f>IFERROR(VLOOKUP(D5,DB!A:I,9,0),"")</f>
        <v>Latis</v>
      </c>
    </row>
    <row r="6" spans="1:13">
      <c r="A6" s="109" t="s">
        <v>39139</v>
      </c>
      <c r="B6" s="109" t="str">
        <f>IFERROR(VLOOKUP(D6,DB!A:K,11,0),"")</f>
        <v>R5</v>
      </c>
      <c r="C6" s="109">
        <v>2</v>
      </c>
      <c r="D6" s="109" t="s">
        <v>36295</v>
      </c>
      <c r="E6" s="109" t="s">
        <v>39021</v>
      </c>
      <c r="F6" s="122">
        <v>45985.46266203704</v>
      </c>
      <c r="G6" s="111">
        <f ca="1">IFERROR(NOW()-F6,"")</f>
        <v>7.801469907280989E-2</v>
      </c>
      <c r="H6" s="122">
        <v>45985.454965277779</v>
      </c>
      <c r="I6" s="109" t="str">
        <f>IFERROR(VLOOKUP(D6,DB!A:F,6,0),"")</f>
        <v>Generator-SG</v>
      </c>
      <c r="J6" s="109" t="str">
        <f>IFERROR(VLOOKUP(D6,DB!A:G,7,0),"")</f>
        <v>Vandalized</v>
      </c>
      <c r="K6" s="109" t="s">
        <v>39140</v>
      </c>
      <c r="L6" s="109" t="str">
        <f>IFERROR(VLOOKUP(D6,DB!A:I,9,0),"")</f>
        <v>Latis</v>
      </c>
    </row>
    <row r="7" spans="1:13" ht="30.75">
      <c r="A7" s="109" t="s">
        <v>39141</v>
      </c>
      <c r="B7" s="109" t="str">
        <f>IFERROR(VLOOKUP(D7,DB!A:K,11,0),"")</f>
        <v>R5</v>
      </c>
      <c r="C7" s="109">
        <v>6</v>
      </c>
      <c r="D7" s="109" t="s">
        <v>38254</v>
      </c>
      <c r="E7" s="109" t="s">
        <v>39024</v>
      </c>
      <c r="F7" s="122"/>
      <c r="G7" s="111">
        <f ca="1">IFERROR(NOW()-F7,"")</f>
        <v>45985.540676736113</v>
      </c>
      <c r="H7" s="122">
        <v>45985.471574074072</v>
      </c>
      <c r="I7" s="109" t="str">
        <f>IFERROR(VLOOKUP(D7,DB!A:F,6,0),"")</f>
        <v>SCECO</v>
      </c>
      <c r="J7" s="109" t="str">
        <f>IFERROR(VLOOKUP(D7,DB!A:G,7,0),"")</f>
        <v>Haj Removal</v>
      </c>
      <c r="K7" s="109" t="s">
        <v>39142</v>
      </c>
      <c r="L7" s="109" t="str">
        <f>IFERROR(VLOOKUP(D7,DB!A:I,9,0),"")</f>
        <v>Latis</v>
      </c>
    </row>
    <row r="8" spans="1:13">
      <c r="A8" s="109" t="s">
        <v>39143</v>
      </c>
      <c r="B8" s="109" t="str">
        <f>IFERROR(VLOOKUP(D8,DB!A:K,11,0),"")</f>
        <v>R5</v>
      </c>
      <c r="C8" s="109">
        <v>3</v>
      </c>
      <c r="D8" s="109" t="s">
        <v>38235</v>
      </c>
      <c r="E8" s="109" t="s">
        <v>39021</v>
      </c>
      <c r="F8" s="122">
        <v>45985.524351851855</v>
      </c>
      <c r="G8" s="111">
        <f ca="1">IFERROR(NOW()-F8,"")</f>
        <v>1.6324884258210659E-2</v>
      </c>
      <c r="H8" s="122">
        <v>45985.515752314815</v>
      </c>
      <c r="I8" s="109" t="str">
        <f>IFERROR(VLOOKUP(D8,DB!A:F,6,0),"")</f>
        <v>SCECO</v>
      </c>
      <c r="J8" s="109" t="str">
        <f>IFERROR(VLOOKUP(D8,DB!A:G,7,0),"")</f>
        <v>Haj Removal</v>
      </c>
      <c r="K8" s="109" t="s">
        <v>39144</v>
      </c>
      <c r="L8" s="109" t="str">
        <f>IFERROR(VLOOKUP(D8,DB!A:I,9,0),"")</f>
        <v>Latis</v>
      </c>
    </row>
    <row r="9" spans="1:13">
      <c r="A9" s="109"/>
      <c r="B9" s="109" t="str">
        <f>IFERROR(VLOOKUP(D9,DB!A:K,11,0),"")</f>
        <v/>
      </c>
      <c r="C9" s="109"/>
      <c r="D9" s="143"/>
      <c r="E9" s="109"/>
      <c r="F9" s="109"/>
      <c r="G9" s="111">
        <f ca="1">IFERROR(NOW()-F9,"")</f>
        <v>45985.540676736113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45985.540676736113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45985.540676736113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45985.540676736113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45985.540676736113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45985.540676736113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45985.540676736113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45985.540676736113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45985.540676736113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45985.540676736113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45985.540676736113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45985.540676736113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45985.540676736113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45985.540676736113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45985.540676736113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45985.540676736113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45985.540676736113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45985.540676736113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45985.540676736113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45985.540676736113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45985.540676736113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45985.540676736113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45985.540676736113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45985.540676736113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45985.540676736113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45985.540676736113</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45985.540676736113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45985.540676736113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45985.540676736113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45985.540676736113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45985.540676736113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45985.540676736113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45985.540676736113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45985.540676736113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45985.540676736113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45985.540676736113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45985.540676736113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45985.540676736113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45985.540676736113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45985.540676736113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45985.540676736113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45985.540676736113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45985.540676736113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45985.540676736113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45985.540676736113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45985.540676736113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45985.540676736113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45985.540676736113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45985.540676736113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45985.540676736113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45985.540676736113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45985.540676736113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45985.540676736113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45985.540676736113</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t="s">
        <v>39145</v>
      </c>
      <c r="B2" s="145" t="str">
        <f>IFERROR(VLOOKUP(D2,DB!A:K,11,0),"")</f>
        <v>R6</v>
      </c>
      <c r="C2" s="146">
        <v>3</v>
      </c>
      <c r="D2" s="145" t="s">
        <v>29367</v>
      </c>
      <c r="E2" s="109" t="s">
        <v>39021</v>
      </c>
      <c r="F2" s="153">
        <v>45985.501145833332</v>
      </c>
      <c r="G2" s="75">
        <f ca="1">IFERROR(NOW()-F2,"-")</f>
        <v>3.9530902780825272E-2</v>
      </c>
      <c r="H2" s="154">
        <v>45985.486875000002</v>
      </c>
      <c r="I2" s="145" t="str">
        <f>IFERROR(VLOOKUP(D2,DB!A:F,6,0),"")</f>
        <v>SCECO</v>
      </c>
      <c r="J2" s="145" t="str">
        <f>IFERROR(VLOOKUP(D2,DB!A:G,7,0),"")</f>
        <v>Dead+No BB Design</v>
      </c>
      <c r="K2" s="148" t="s">
        <v>39146</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45985.540676736113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45985.540676736113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45985.540676736113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45985.540676736113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45985.540676736113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45985.540676736113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45985.540676736113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45985.540676736113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45985.540676736113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45985.540676736113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45985.540676736113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45985.540676736113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45985.540676736113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45985.540676736113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45985.540676736113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45985.540676736113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45985.540676736113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45985.540676736113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45985.540676736113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45985.540676736113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45985.540676736113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45985.540676736113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45985.540676736113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45985.540676736113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45985.540676736113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45985.540676736113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45985.540676736113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45985.540676736113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45985.540676736113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45985.540676736113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45985.540676736113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45985.540676736113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45985.540676736113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45985.540676736113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45985.540676736113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45985.540676736113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45985.540676736113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45985.540676736113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45985.540676736113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45985.540676736113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45985.540676736113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45985.540676736113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