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5375" documentId="120_S{2AC9BD13-BADA-5192-A53E-5A8FF88502F6}" xr6:coauthVersionLast="47" xr6:coauthVersionMax="47" xr10:uidLastSave="{4F34C8A2-611C-4788-9D0C-31322AA21B50}"/>
  <bookViews>
    <workbookView xWindow="-120" yWindow="-120" windowWidth="38640" windowHeight="21120" firstSheet="1"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2" l="1"/>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111" i="2"/>
  <c r="G111" i="2"/>
  <c r="I111" i="2"/>
  <c r="J111" i="2"/>
  <c r="B112" i="2"/>
  <c r="G112" i="2"/>
  <c r="I112" i="2"/>
  <c r="J112" i="2"/>
  <c r="B113" i="2"/>
  <c r="G113" i="2"/>
  <c r="I113" i="2"/>
  <c r="J113" i="2"/>
  <c r="B114" i="2"/>
  <c r="G114" i="2"/>
  <c r="I114" i="2"/>
  <c r="J114" i="2"/>
  <c r="B115" i="2"/>
  <c r="G115" i="2"/>
  <c r="I115" i="2"/>
  <c r="J115" i="2"/>
  <c r="B116" i="2"/>
  <c r="G116" i="2"/>
  <c r="I116" i="2"/>
  <c r="J116" i="2"/>
  <c r="B117" i="2"/>
  <c r="G117" i="2"/>
  <c r="I117" i="2"/>
  <c r="J117" i="2"/>
  <c r="B118" i="2"/>
  <c r="G118" i="2"/>
  <c r="I118" i="2"/>
  <c r="J118" i="2"/>
  <c r="B119" i="2"/>
  <c r="G119" i="2"/>
  <c r="I119" i="2"/>
  <c r="J119" i="2"/>
  <c r="B120" i="2"/>
  <c r="G120" i="2"/>
  <c r="I120" i="2"/>
  <c r="J120" i="2"/>
  <c r="B121" i="2"/>
  <c r="G121" i="2"/>
  <c r="I121" i="2"/>
  <c r="J121" i="2"/>
  <c r="B122" i="2"/>
  <c r="G122" i="2"/>
  <c r="I122" i="2"/>
  <c r="J122" i="2"/>
  <c r="B123" i="2"/>
  <c r="G123" i="2"/>
  <c r="I123" i="2"/>
  <c r="J123" i="2"/>
  <c r="B124" i="2"/>
  <c r="G124" i="2"/>
  <c r="I124" i="2"/>
  <c r="J124" i="2"/>
  <c r="B125" i="2"/>
  <c r="G125" i="2"/>
  <c r="I125" i="2"/>
  <c r="J125" i="2"/>
  <c r="B126" i="2"/>
  <c r="G126" i="2"/>
  <c r="I126" i="2"/>
  <c r="J126" i="2"/>
  <c r="B127" i="2"/>
  <c r="G127" i="2"/>
  <c r="I127" i="2"/>
  <c r="J127" i="2"/>
  <c r="B128" i="2"/>
  <c r="G128" i="2"/>
  <c r="I128" i="2"/>
  <c r="J128" i="2"/>
  <c r="B129" i="2"/>
  <c r="G129" i="2"/>
  <c r="I129" i="2"/>
  <c r="J129" i="2"/>
  <c r="B130" i="2"/>
  <c r="G130" i="2"/>
  <c r="I130" i="2"/>
  <c r="J130" i="2"/>
  <c r="B131" i="2"/>
  <c r="G131" i="2"/>
  <c r="I131" i="2"/>
  <c r="J131" i="2"/>
  <c r="B132" i="2"/>
  <c r="G132" i="2"/>
  <c r="I132" i="2"/>
  <c r="J132" i="2"/>
  <c r="B133" i="2"/>
  <c r="G133" i="2"/>
  <c r="I133" i="2"/>
  <c r="J133" i="2"/>
  <c r="B134" i="2"/>
  <c r="G134" i="2"/>
  <c r="I134" i="2"/>
  <c r="J134" i="2"/>
  <c r="B135" i="2"/>
  <c r="G135" i="2"/>
  <c r="I135" i="2"/>
  <c r="J135" i="2"/>
  <c r="B136" i="2"/>
  <c r="G136" i="2"/>
  <c r="I136" i="2"/>
  <c r="J136" i="2"/>
  <c r="B137" i="2"/>
  <c r="G137" i="2"/>
  <c r="I137" i="2"/>
  <c r="J137" i="2"/>
  <c r="B138" i="2"/>
  <c r="G138" i="2"/>
  <c r="I138" i="2"/>
  <c r="J138" i="2"/>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5" i="2"/>
  <c r="G5" i="2"/>
  <c r="I5" i="2"/>
  <c r="J5" i="2"/>
  <c r="L5"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J139" i="2"/>
  <c r="J140" i="2"/>
  <c r="J141" i="2"/>
  <c r="J142" i="2"/>
  <c r="J143" i="2"/>
  <c r="J144" i="2"/>
  <c r="J145" i="2"/>
  <c r="J146" i="2"/>
  <c r="J147" i="2"/>
  <c r="J148" i="2"/>
  <c r="J149" i="2"/>
  <c r="J150" i="2"/>
  <c r="J151" i="2"/>
  <c r="J152" i="2"/>
  <c r="J153" i="2"/>
  <c r="J154" i="2"/>
  <c r="J155" i="2"/>
  <c r="J156" i="2"/>
  <c r="J157" i="2"/>
  <c r="I139" i="2"/>
  <c r="I140" i="2"/>
  <c r="I141" i="2"/>
  <c r="I142" i="2"/>
  <c r="I143" i="2"/>
  <c r="I144" i="2"/>
  <c r="I145" i="2"/>
  <c r="I146" i="2"/>
  <c r="I147" i="2"/>
  <c r="I148" i="2"/>
  <c r="I149" i="2"/>
  <c r="I150" i="2"/>
  <c r="I151" i="2"/>
  <c r="I152" i="2"/>
  <c r="I153" i="2"/>
  <c r="I154" i="2"/>
  <c r="I155" i="2"/>
  <c r="I156" i="2"/>
  <c r="I157" i="2"/>
  <c r="G139" i="2"/>
  <c r="G140" i="2"/>
  <c r="G141" i="2"/>
  <c r="G142" i="2"/>
  <c r="G143" i="2"/>
  <c r="G144" i="2"/>
  <c r="G145" i="2"/>
  <c r="G146" i="2"/>
  <c r="G147" i="2"/>
  <c r="G148" i="2"/>
  <c r="G149" i="2"/>
  <c r="G150" i="2"/>
  <c r="G151" i="2"/>
  <c r="G152" i="2"/>
  <c r="G153" i="2"/>
  <c r="G154" i="2"/>
  <c r="G155" i="2"/>
  <c r="G156" i="2"/>
  <c r="G157" i="2"/>
  <c r="B139" i="2"/>
  <c r="B140" i="2"/>
  <c r="B141" i="2"/>
  <c r="B142" i="2"/>
  <c r="B143" i="2"/>
  <c r="B144" i="2"/>
  <c r="B145" i="2"/>
  <c r="B146" i="2"/>
  <c r="B147" i="2"/>
  <c r="B148" i="2"/>
  <c r="B149" i="2"/>
  <c r="B150" i="2"/>
  <c r="B151" i="2"/>
  <c r="B152" i="2"/>
  <c r="B153" i="2"/>
  <c r="B154" i="2"/>
  <c r="B155" i="2"/>
  <c r="B156" i="2"/>
  <c r="B157"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alcChain>
</file>

<file path=xl/sharedStrings.xml><?xml version="1.0" encoding="utf-8"?>
<sst xmlns="http://schemas.openxmlformats.org/spreadsheetml/2006/main" count="181551" uniqueCount="39151">
  <si>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</si>
  <si>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</si>
  <si>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</si>
  <si>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</si>
  <si>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</si>
  <si>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</si>
  <si>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</si>
  <si>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</si>
  <si>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</si>
  <si>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</si>
  <si>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</si>
  <si>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</si>
  <si>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</si>
  <si>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</si>
  <si>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</si>
  <si>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</si>
  <si>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</si>
  <si>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</si>
  <si>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</si>
  <si>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</si>
  <si>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</si>
  <si>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</si>
  <si>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</si>
  <si>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</si>
  <si>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</si>
  <si>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</si>
  <si>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</si>
  <si>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</si>
  <si>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</si>
  <si>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</si>
  <si>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</si>
  <si>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</si>
  <si>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</si>
  <si>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</si>
  <si>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</si>
  <si>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</si>
  <si>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</si>
  <si>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</si>
  <si>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</si>
  <si>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</si>
  <si>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</si>
  <si>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</si>
  <si>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</si>
  <si>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</si>
  <si>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</si>
  <si>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</si>
  <si>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</si>
  <si>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</si>
  <si>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</si>
  <si>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</si>
  <si>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</si>
  <si>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</si>
  <si>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</si>
  <si>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</si>
  <si>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</si>
  <si>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</si>
  <si>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</si>
  <si>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</si>
  <si>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</si>
  <si>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</si>
  <si>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</si>
  <si>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</si>
  <si>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</si>
  <si>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</si>
  <si>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</si>
  <si>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</si>
  <si>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</si>
  <si>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</si>
  <si>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</si>
  <si>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</si>
  <si>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</si>
  <si>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</si>
  <si>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</si>
  <si>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</si>
  <si>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</si>
  <si>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</si>
  <si>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</si>
  <si>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</si>
  <si>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</si>
  <si>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</si>
  <si>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</si>
  <si>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</si>
  <si>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</si>
  <si>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</si>
  <si>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</si>
  <si>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</si>
  <si>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</si>
  <si>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</si>
  <si>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</si>
  <si>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</si>
  <si>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</si>
  <si>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</si>
  <si>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</si>
  <si>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</si>
  <si>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</si>
  <si>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</si>
  <si>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</si>
  <si>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</si>
  <si>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</si>
  <si>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</si>
  <si>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</si>
  <si>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</si>
  <si>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</si>
  <si>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</si>
  <si>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</si>
  <si>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</si>
  <si>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</si>
  <si>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</si>
  <si>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</si>
  <si>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</si>
  <si>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</si>
  <si>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</si>
  <si>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</si>
  <si>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</si>
  <si>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</si>
  <si>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</si>
  <si>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</si>
  <si>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</si>
  <si>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</si>
  <si>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</si>
  <si>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</si>
  <si>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</si>
  <si>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</si>
  <si>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</si>
  <si>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</si>
  <si>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</si>
  <si>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</si>
  <si>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</si>
  <si>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</si>
  <si>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</si>
  <si>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</si>
  <si>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</si>
  <si>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</si>
  <si>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</si>
  <si>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</si>
  <si>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</si>
  <si>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</si>
  <si>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</si>
  <si>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</si>
  <si>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</si>
  <si>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</si>
  <si>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</si>
  <si>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</si>
  <si>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</si>
  <si>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</si>
  <si>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</si>
  <si>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</si>
  <si>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</si>
  <si>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</si>
  <si>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</si>
  <si>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</si>
  <si>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</si>
  <si>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</si>
  <si>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</si>
  <si>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</si>
  <si>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</si>
  <si>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</si>
  <si>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</si>
  <si>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</si>
  <si>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</si>
  <si>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</si>
  <si>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</si>
  <si>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</si>
  <si>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</si>
  <si>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</si>
  <si>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</si>
  <si>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</si>
  <si>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</si>
  <si>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</si>
  <si>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</si>
  <si>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</si>
  <si>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</si>
  <si>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</si>
  <si>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</si>
  <si>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</si>
  <si>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</si>
  <si>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</si>
  <si>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</si>
  <si>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</si>
  <si>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</si>
  <si>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</si>
  <si>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</si>
  <si>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</si>
  <si>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</si>
  <si>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</si>
  <si>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</si>
  <si>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</si>
  <si>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</si>
  <si>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</si>
  <si>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</si>
  <si>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</si>
  <si>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</si>
  <si>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</si>
  <si>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</si>
  <si>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</si>
  <si>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</si>
  <si>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</si>
  <si>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</si>
  <si>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</si>
  <si>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</si>
  <si>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</si>
  <si>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</si>
  <si>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</si>
  <si>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</si>
  <si>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</si>
  <si>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</si>
  <si>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</si>
  <si>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</si>
  <si>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</si>
  <si>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</si>
  <si>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</si>
  <si>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</si>
  <si>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</si>
  <si>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</si>
  <si>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</si>
  <si>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</si>
  <si>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</si>
  <si>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</si>
  <si>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</si>
  <si>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</si>
  <si>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</si>
  <si>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</si>
  <si>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</si>
  <si>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</si>
  <si>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</si>
  <si>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</si>
  <si>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</si>
  <si>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</si>
  <si>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</si>
  <si>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</si>
  <si>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</si>
  <si>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</si>
  <si>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</si>
  <si>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</si>
  <si>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</si>
  <si>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</si>
  <si>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</si>
  <si>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</si>
  <si>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</si>
  <si>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</si>
  <si>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</si>
  <si>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</si>
  <si>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</si>
  <si>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</si>
  <si>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</si>
  <si>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</si>
  <si>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</si>
  <si>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</si>
  <si>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</si>
  <si>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</si>
  <si>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</si>
  <si>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</si>
  <si>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</si>
  <si>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</si>
  <si>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</si>
  <si>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</si>
  <si>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</si>
  <si>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</si>
  <si>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</si>
  <si>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</si>
  <si>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</si>
  <si>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</si>
  <si>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</si>
  <si>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</si>
  <si>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</si>
  <si>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</si>
  <si>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</si>
  <si>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</si>
  <si>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</si>
  <si>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</si>
  <si>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</si>
  <si>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</si>
  <si>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</si>
  <si>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</si>
  <si>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</si>
  <si>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</si>
  <si>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</si>
  <si>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</si>
  <si>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</si>
  <si>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</si>
  <si>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</si>
  <si>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</si>
  <si>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</si>
  <si>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</si>
  <si>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</si>
  <si>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</si>
  <si>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</si>
  <si>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</si>
  <si>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</si>
  <si>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</si>
  <si>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</si>
  <si>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</si>
  <si>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</si>
  <si>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</si>
  <si>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</si>
  <si>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</si>
  <si>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</si>
  <si>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</si>
  <si>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</si>
  <si>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</si>
  <si>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</si>
  <si>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</si>
  <si>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</si>
  <si>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</si>
  <si>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</si>
  <si>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</si>
  <si>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</si>
  <si>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</si>
  <si>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</si>
  <si>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</si>
  <si>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</si>
  <si>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</si>
  <si>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</si>
  <si>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</si>
  <si>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</si>
  <si>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</si>
  <si>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</si>
  <si>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</si>
  <si>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</si>
  <si>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</si>
  <si>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</si>
  <si>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</si>
  <si>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</si>
  <si>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</si>
  <si>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</si>
  <si>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</si>
  <si>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</si>
  <si>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</si>
  <si>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</si>
  <si>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</si>
  <si>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</si>
  <si>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</si>
  <si>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</si>
  <si>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</si>
  <si>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</si>
  <si>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</si>
  <si>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</si>
  <si>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</si>
  <si>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</si>
  <si>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</si>
  <si>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</si>
  <si>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</si>
  <si>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</si>
  <si>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</si>
  <si>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</si>
  <si>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</si>
  <si>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</si>
  <si>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</si>
  <si>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</si>
  <si>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</si>
  <si>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</si>
  <si>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</si>
  <si>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</si>
  <si>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</si>
  <si>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</si>
  <si>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</si>
  <si>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</si>
  <si>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</si>
  <si>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</si>
  <si>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</si>
  <si>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</si>
  <si>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</si>
  <si>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</si>
  <si>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</si>
  <si>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</si>
  <si>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</si>
  <si>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</si>
  <si>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</si>
  <si>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</si>
  <si>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</si>
  <si>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</si>
  <si>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</si>
  <si>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</si>
  <si>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</si>
  <si>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</si>
  <si>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</si>
  <si>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</si>
  <si>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</si>
  <si>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</si>
  <si>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</si>
  <si>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</si>
  <si>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</si>
  <si>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</si>
  <si>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</si>
  <si>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</si>
  <si>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</si>
  <si>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</si>
  <si>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</si>
  <si>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</si>
  <si>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</si>
  <si>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</si>
  <si>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</si>
  <si>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</si>
  <si>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</si>
  <si>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</si>
  <si>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</si>
  <si>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</si>
  <si>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</si>
  <si>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</si>
  <si>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</si>
  <si>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</si>
  <si>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</si>
  <si>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</si>
  <si>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</si>
  <si>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</si>
  <si>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</si>
  <si>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</si>
  <si>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</si>
  <si>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</si>
  <si>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</si>
  <si>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</si>
  <si>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</si>
  <si>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</si>
  <si>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</si>
  <si>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</si>
  <si>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</si>
  <si>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</si>
  <si>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</si>
  <si>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</si>
  <si>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</si>
  <si>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</si>
  <si>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</si>
  <si>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</si>
  <si>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</si>
  <si>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</si>
  <si>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</si>
  <si>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</si>
  <si>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</si>
  <si>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</si>
  <si>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</si>
  <si>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</si>
  <si>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</si>
  <si>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</si>
  <si>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</si>
  <si>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</si>
  <si>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</si>
  <si>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</si>
  <si>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</si>
  <si>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</si>
  <si>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</si>
  <si>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</si>
  <si>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</si>
  <si>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</si>
  <si>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</si>
  <si>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</si>
  <si>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</si>
  <si>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</si>
  <si>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</si>
  <si>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</si>
  <si>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</si>
  <si>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</si>
  <si>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</si>
  <si>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</si>
  <si>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</si>
  <si>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</si>
  <si>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</si>
  <si>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</si>
  <si>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</si>
  <si>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</si>
  <si>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</si>
  <si>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</si>
  <si>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</si>
  <si>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</si>
  <si>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</si>
  <si>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</si>
  <si>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</si>
  <si>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</si>
  <si>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</si>
  <si>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</si>
  <si>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</si>
  <si>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</si>
  <si>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</si>
  <si>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</si>
  <si>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</si>
  <si>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</si>
  <si>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</si>
  <si>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</si>
  <si>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</si>
  <si>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</si>
  <si>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</si>
  <si>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</si>
  <si>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</si>
  <si>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</si>
  <si>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</si>
  <si>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</si>
  <si>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</si>
  <si>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</si>
  <si>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</si>
  <si>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</si>
  <si>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</si>
  <si>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</si>
  <si>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</si>
  <si>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</si>
  <si>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</si>
  <si>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</si>
  <si>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</si>
  <si>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</si>
  <si>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</si>
  <si>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</si>
  <si>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</si>
  <si>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</si>
  <si>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</si>
  <si>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</si>
  <si>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</si>
  <si>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</si>
  <si>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</si>
  <si>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</si>
  <si>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</si>
  <si>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</si>
  <si>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</si>
  <si>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</si>
  <si>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</si>
  <si>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</si>
  <si>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</si>
  <si>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</si>
  <si>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</si>
  <si>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</si>
  <si>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</si>
  <si>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</si>
  <si>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</si>
  <si>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</si>
  <si>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</si>
  <si>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</si>
  <si>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</si>
  <si>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</si>
  <si>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</si>
  <si>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</si>
  <si>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</si>
  <si>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</si>
  <si>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</si>
  <si>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</si>
  <si>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</si>
  <si>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</si>
  <si>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</si>
  <si>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</si>
  <si>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</si>
  <si>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</si>
  <si>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</si>
  <si>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</si>
  <si>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</si>
  <si>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</si>
  <si>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</si>
  <si>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</si>
  <si>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</si>
  <si>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</si>
  <si>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</si>
  <si>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</si>
  <si>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</si>
  <si>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</si>
  <si>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</si>
  <si>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</si>
  <si>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</si>
  <si>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</si>
  <si>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</si>
  <si>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</si>
  <si>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</si>
  <si>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</si>
  <si>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</si>
  <si>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</si>
  <si>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</si>
  <si>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</si>
  <si>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</si>
  <si>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</si>
  <si>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</si>
  <si>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</si>
  <si>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</si>
  <si>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</si>
  <si>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</si>
  <si>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</si>
  <si>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</si>
  <si>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</si>
  <si>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</si>
  <si>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</si>
  <si>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</si>
  <si>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</si>
  <si>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</si>
  <si>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</si>
  <si>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</si>
  <si>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</si>
  <si>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</si>
  <si>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</si>
  <si>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</si>
  <si>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</si>
  <si>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</si>
  <si>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</si>
  <si>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</si>
  <si>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</si>
  <si>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</si>
  <si>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</si>
  <si>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</si>
  <si>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</si>
  <si>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</si>
  <si>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</si>
  <si>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</si>
  <si>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</si>
  <si>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</si>
  <si>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</si>
  <si>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</si>
  <si>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</si>
  <si>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</si>
  <si>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</si>
  <si>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</si>
  <si>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</si>
  <si>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</si>
  <si>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</si>
  <si>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</si>
  <si>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</si>
  <si>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</si>
  <si>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</si>
  <si>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</si>
  <si>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</si>
  <si>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</si>
  <si>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</si>
  <si>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</si>
  <si>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</si>
  <si>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</si>
  <si>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</si>
  <si>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</si>
  <si>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</si>
  <si>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</si>
  <si>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</si>
  <si>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</si>
  <si>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</si>
  <si>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</si>
  <si>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</si>
  <si>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</si>
  <si>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</si>
  <si>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</si>
  <si>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</si>
  <si>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</si>
  <si>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</si>
  <si>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</si>
  <si>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</si>
  <si>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</si>
  <si>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</si>
  <si>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</si>
  <si>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</si>
  <si>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</si>
  <si>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</si>
  <si>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</si>
  <si>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</si>
  <si>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</si>
  <si>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</si>
  <si>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</si>
  <si>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</si>
  <si>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</si>
  <si>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</si>
  <si>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</si>
  <si>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</si>
  <si>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</si>
  <si>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</si>
  <si>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</si>
  <si>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</si>
  <si>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</si>
  <si>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</si>
  <si>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</si>
  <si>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</si>
  <si>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</si>
  <si>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</si>
  <si>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</si>
  <si>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</si>
  <si>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</si>
  <si>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</si>
  <si>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</si>
  <si>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</si>
  <si>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</si>
  <si>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</si>
  <si>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</si>
  <si>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</si>
  <si>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</si>
  <si>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</si>
  <si>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</si>
  <si>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</si>
  <si>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</si>
  <si>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</si>
  <si>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</si>
  <si>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</si>
  <si>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</si>
  <si>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</si>
  <si>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</si>
  <si>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</si>
  <si>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</si>
  <si>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</si>
  <si>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</si>
  <si>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</si>
  <si>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</si>
  <si>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</si>
  <si>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</si>
  <si>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</si>
  <si>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</si>
  <si>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</si>
  <si>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</si>
  <si>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</si>
  <si>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</si>
  <si>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</si>
  <si>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</si>
  <si>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</si>
  <si>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</si>
  <si>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</si>
  <si>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</si>
  <si>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</si>
  <si>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</si>
  <si>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</si>
  <si>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</si>
  <si>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</si>
  <si>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</si>
  <si>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</si>
  <si>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</si>
  <si>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</si>
  <si>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</si>
  <si>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</si>
  <si>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</si>
  <si>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</si>
  <si>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</si>
  <si>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</si>
  <si>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</si>
  <si>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</si>
  <si>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</si>
  <si>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</si>
  <si>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</si>
  <si>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</si>
  <si>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</si>
  <si>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</si>
  <si>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</si>
  <si>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</si>
  <si>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</si>
  <si>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</si>
  <si>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</si>
  <si>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</si>
  <si>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</si>
  <si>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</si>
  <si>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</si>
  <si>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</si>
  <si>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</si>
  <si>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</si>
  <si>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</si>
  <si>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</si>
  <si>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</si>
  <si>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</si>
  <si>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</si>
  <si>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</si>
  <si>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</si>
  <si>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</si>
  <si>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</si>
  <si>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</si>
  <si>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</si>
  <si>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</si>
  <si>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</si>
  <si>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</si>
  <si>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</si>
  <si>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</si>
  <si>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</si>
  <si>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</si>
  <si>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</si>
  <si>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</si>
  <si>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</si>
  <si>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</si>
  <si>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</si>
  <si>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</si>
  <si>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</si>
  <si>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</si>
  <si>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</si>
  <si>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</si>
  <si>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</si>
  <si>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</si>
  <si>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</si>
  <si>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</si>
  <si>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</si>
  <si>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</si>
  <si>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</si>
  <si>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</si>
  <si>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</si>
  <si>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</si>
  <si>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</si>
  <si>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</si>
  <si>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</si>
  <si>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</si>
  <si>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</si>
  <si>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</si>
  <si>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</si>
  <si>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</si>
  <si>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</si>
  <si>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</si>
  <si>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</si>
  <si>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</si>
  <si>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</si>
  <si>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</si>
  <si>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</si>
  <si>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</si>
  <si>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</si>
  <si>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</si>
  <si>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</si>
  <si>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</si>
  <si>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</si>
  <si>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</si>
  <si>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</si>
  <si>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</si>
  <si>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</si>
  <si>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</si>
  <si>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</si>
  <si>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</si>
  <si>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</si>
  <si>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</si>
  <si>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</si>
  <si>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</si>
  <si>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</si>
  <si>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</si>
  <si>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</si>
  <si>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</si>
  <si>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</si>
  <si>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</si>
  <si>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</si>
  <si>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</si>
  <si>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</si>
  <si>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</si>
  <si>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</si>
  <si>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</si>
  <si>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</si>
  <si>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</si>
  <si>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</si>
  <si>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</si>
  <si>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</si>
  <si>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</si>
  <si>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</si>
  <si>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</si>
  <si>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</si>
  <si>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</si>
  <si>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</si>
  <si>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</si>
  <si>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</si>
  <si>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</si>
  <si>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</si>
  <si>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</si>
  <si>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</si>
  <si>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</si>
  <si>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</si>
  <si>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</si>
  <si>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</si>
  <si>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</si>
  <si>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</si>
  <si>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</si>
  <si>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</si>
  <si>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</si>
  <si>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</si>
  <si>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</si>
  <si>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</si>
  <si>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</si>
  <si>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</si>
  <si>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</si>
  <si>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</si>
  <si>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</si>
  <si>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</si>
  <si>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</si>
  <si>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</si>
  <si>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</si>
  <si>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</si>
  <si>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</si>
  <si>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</si>
  <si>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</si>
  <si>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</si>
  <si>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</si>
  <si>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</si>
  <si>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</si>
  <si>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</si>
  <si>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</si>
  <si>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</si>
  <si>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</si>
  <si>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</si>
  <si>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</si>
  <si>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</si>
  <si>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</si>
  <si>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</si>
  <si>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</si>
  <si>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</si>
  <si>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</si>
  <si>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</si>
  <si>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</si>
  <si>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</si>
  <si>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</si>
  <si>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</si>
  <si>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</si>
  <si>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</si>
  <si>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</si>
  <si>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</si>
  <si>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</si>
  <si>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</si>
  <si>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</si>
  <si>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</si>
  <si>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</si>
  <si>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</si>
  <si>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</si>
  <si>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</si>
  <si>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</si>
  <si>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</si>
  <si>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</si>
  <si>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</si>
  <si>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</si>
  <si>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</si>
  <si>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</si>
  <si>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</si>
  <si>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</si>
  <si>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</si>
  <si>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</si>
  <si>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</si>
  <si>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</si>
  <si>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</si>
  <si>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</si>
  <si>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</si>
  <si>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</si>
  <si>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</si>
  <si>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</si>
  <si>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</si>
  <si>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</si>
  <si>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</si>
  <si>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</si>
  <si>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</si>
  <si>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</si>
  <si>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</si>
  <si>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</si>
  <si>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</si>
  <si>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</si>
  <si>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</si>
  <si>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</si>
  <si>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</si>
  <si>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</si>
  <si>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</si>
  <si>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</si>
  <si>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</si>
  <si>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</si>
  <si>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</si>
  <si>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</si>
  <si>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</si>
  <si>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</si>
  <si>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</si>
  <si>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</si>
  <si>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</si>
  <si>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</si>
  <si>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</si>
  <si>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</si>
  <si>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</si>
  <si>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</si>
  <si>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</si>
  <si>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</si>
  <si>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</si>
  <si>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</si>
  <si>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</si>
  <si>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</si>
  <si>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</si>
  <si>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</si>
  <si>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</si>
  <si>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</si>
  <si>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</si>
  <si>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</si>
  <si>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</si>
  <si>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</si>
  <si>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</si>
  <si>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</si>
  <si>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</si>
  <si>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</si>
  <si>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</si>
  <si>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</si>
  <si>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</si>
  <si>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</si>
  <si>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</si>
  <si>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</si>
  <si>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</si>
  <si>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</si>
  <si>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</si>
  <si>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</si>
  <si>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</si>
  <si>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</si>
  <si>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</si>
  <si>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</si>
  <si>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</si>
  <si>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</si>
  <si>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</si>
  <si>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</si>
  <si>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</si>
  <si>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</si>
  <si>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</si>
  <si>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</si>
  <si>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</si>
  <si>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</si>
  <si>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</si>
  <si>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</si>
  <si>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</si>
  <si>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</si>
  <si>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</si>
  <si>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</si>
  <si>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</si>
  <si>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</si>
  <si>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</si>
  <si>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</si>
  <si>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</si>
  <si>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</si>
  <si>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</si>
  <si>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</si>
  <si>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</si>
  <si>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</si>
  <si>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</si>
  <si>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</si>
  <si>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</si>
  <si>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</si>
  <si>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</si>
  <si>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</si>
  <si>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</si>
  <si>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</si>
  <si>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</si>
  <si>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</si>
  <si>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</si>
  <si>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</si>
  <si>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</si>
  <si>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</si>
  <si>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</si>
  <si>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</si>
  <si>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</si>
  <si>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</si>
  <si>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</si>
  <si>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</si>
  <si>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</si>
  <si>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</si>
  <si>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</si>
  <si>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</si>
  <si>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</si>
  <si>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</si>
  <si>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</si>
  <si>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</si>
  <si>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</si>
  <si>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</si>
  <si>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</si>
  <si>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</si>
  <si>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</si>
  <si>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</si>
  <si>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</si>
  <si>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</si>
  <si>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</si>
  <si>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</si>
  <si>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</si>
  <si>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</si>
  <si>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</si>
  <si>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</si>
  <si>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</si>
  <si>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</si>
  <si>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</si>
  <si>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</si>
  <si>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</si>
  <si>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</si>
  <si>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</si>
  <si>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</si>
  <si>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</si>
  <si>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</si>
  <si>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</si>
  <si>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</si>
  <si>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</si>
  <si>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</si>
  <si>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</si>
  <si>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</si>
  <si>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</si>
  <si>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</si>
  <si>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</si>
  <si>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</si>
  <si>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</si>
  <si>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</si>
  <si>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</si>
  <si>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</si>
  <si>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</si>
  <si>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</si>
  <si>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</si>
  <si>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</si>
  <si>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</si>
  <si>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</si>
  <si>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</si>
  <si>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</si>
  <si>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</si>
  <si>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</si>
  <si>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</si>
  <si>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</si>
  <si>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</si>
  <si>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</si>
  <si>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</si>
  <si>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</si>
  <si>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</si>
  <si>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</si>
  <si>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</si>
  <si>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</si>
  <si>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</si>
  <si>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</si>
  <si>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</si>
  <si>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</si>
  <si>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</si>
  <si>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</si>
  <si>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</si>
  <si>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</si>
  <si>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</si>
  <si>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</si>
  <si>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</si>
  <si>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</si>
  <si>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</si>
  <si>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</si>
  <si>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</si>
  <si>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</si>
  <si>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</si>
  <si>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</si>
  <si>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</si>
  <si>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</si>
  <si>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</si>
  <si>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</si>
  <si>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</si>
  <si>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</si>
  <si>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</si>
  <si>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</si>
  <si>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</si>
  <si>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</si>
  <si>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</si>
  <si>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</si>
  <si>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</si>
  <si>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</si>
  <si>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</si>
  <si>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</si>
  <si>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</si>
  <si>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</si>
  <si>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</si>
  <si>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</si>
  <si>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</si>
  <si>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</si>
  <si>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</si>
  <si>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</si>
  <si>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</si>
  <si>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</si>
  <si>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</si>
  <si>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</si>
  <si>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</si>
  <si>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</si>
  <si>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</si>
  <si>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</si>
  <si>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</si>
  <si>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</si>
  <si>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</si>
  <si>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</si>
  <si>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</si>
  <si>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</si>
  <si>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</si>
  <si>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</si>
  <si>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</si>
  <si>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</si>
  <si>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</si>
  <si>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</si>
  <si>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</si>
  <si>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</si>
  <si>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</si>
  <si>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</si>
  <si>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</si>
  <si>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</si>
  <si>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</si>
  <si>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</si>
  <si>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</si>
  <si>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</si>
  <si>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</si>
  <si>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</si>
  <si>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</si>
  <si>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</si>
  <si>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</si>
  <si>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</si>
  <si>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</si>
  <si>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</si>
  <si>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</si>
  <si>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</si>
  <si>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</si>
  <si>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</si>
  <si>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</si>
  <si>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</si>
  <si>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</si>
  <si>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</si>
  <si>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</si>
  <si>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</si>
  <si>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</si>
  <si>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</si>
  <si>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</si>
  <si>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</si>
  <si>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</si>
  <si>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</si>
  <si>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</si>
  <si>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</si>
  <si>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</si>
  <si>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</si>
  <si>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</si>
  <si>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</si>
  <si>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</si>
  <si>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</si>
  <si>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</si>
  <si>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</si>
  <si>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</si>
  <si>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</si>
  <si>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</si>
  <si>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</si>
  <si>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</si>
  <si>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</si>
  <si>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</si>
  <si>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</si>
  <si>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</si>
  <si>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</si>
  <si>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</si>
  <si>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</si>
  <si>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</si>
  <si>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</si>
  <si>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</si>
  <si>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</si>
  <si>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</si>
  <si>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</si>
  <si>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</si>
  <si>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</si>
  <si>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</si>
  <si>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</si>
  <si>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</si>
  <si>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</si>
  <si>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</si>
  <si>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</si>
  <si>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</si>
  <si>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</si>
  <si>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</si>
  <si>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</si>
  <si>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</si>
  <si>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</si>
  <si>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</si>
  <si>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</si>
  <si>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</si>
  <si>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</si>
  <si>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</si>
  <si>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</si>
  <si>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</si>
  <si>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</si>
  <si>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</si>
  <si>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</si>
  <si>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</si>
  <si>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</si>
  <si>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</si>
  <si>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</si>
  <si>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</si>
  <si>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</si>
  <si>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</si>
  <si>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</si>
  <si>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</si>
  <si>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</si>
  <si>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</si>
  <si>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</si>
  <si>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</si>
  <si>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</si>
  <si>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</si>
  <si>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</si>
  <si>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</si>
  <si>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</si>
  <si>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</si>
  <si>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</si>
  <si>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</si>
  <si>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</si>
  <si>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</si>
  <si>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</si>
  <si>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</si>
  <si>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</si>
  <si>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</si>
  <si>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</si>
  <si>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</si>
  <si>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</si>
  <si>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</si>
  <si>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</si>
  <si>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</si>
  <si>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</si>
  <si>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</si>
  <si>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</si>
  <si>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</si>
  <si>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</si>
  <si>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</si>
  <si>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</si>
  <si>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</si>
  <si>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</si>
  <si>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</si>
  <si>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</si>
  <si>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</si>
  <si>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</si>
  <si>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</si>
  <si>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</si>
  <si>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</si>
  <si>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</si>
  <si>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</si>
  <si>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</si>
  <si>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</si>
  <si>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</si>
  <si>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</si>
  <si>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</si>
  <si>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</si>
  <si>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</si>
  <si>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</si>
  <si>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</si>
  <si>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</si>
  <si>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</si>
  <si>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</si>
  <si>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</si>
  <si>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</si>
  <si>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</si>
  <si>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</si>
  <si>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</si>
  <si>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</si>
  <si>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</si>
  <si>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</si>
  <si>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</si>
  <si>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</si>
  <si>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</si>
  <si>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</si>
  <si>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</si>
  <si>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</si>
  <si>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</si>
  <si>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</si>
  <si>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</si>
  <si>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</si>
  <si>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</si>
  <si>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</si>
  <si>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</si>
  <si>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</si>
  <si>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</si>
  <si>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</si>
  <si>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</si>
  <si>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</si>
  <si>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</si>
  <si>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</si>
  <si>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</si>
  <si>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</si>
  <si>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</si>
  <si>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</si>
  <si>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</si>
  <si>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</si>
  <si>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</si>
  <si>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</si>
  <si>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</si>
  <si>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</si>
  <si>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</si>
  <si>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</si>
  <si>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</si>
  <si>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</si>
  <si>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</si>
  <si>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</si>
  <si>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</si>
  <si>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</si>
  <si>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</si>
  <si>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</si>
  <si>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</si>
  <si>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</si>
  <si>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</si>
  <si>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</si>
  <si>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</si>
  <si>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</si>
  <si>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</si>
  <si>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</si>
  <si>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</si>
  <si>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</si>
  <si>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</si>
  <si>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</si>
  <si>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</si>
  <si>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</si>
  <si>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</si>
  <si>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</si>
  <si>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</si>
  <si>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</si>
  <si>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</si>
  <si>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</si>
  <si>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</si>
  <si>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</si>
  <si>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</si>
  <si>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</si>
  <si>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</si>
  <si>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</si>
  <si>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</si>
  <si>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</si>
  <si>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</si>
  <si>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</si>
  <si>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</si>
  <si>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</si>
  <si>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</si>
  <si>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</si>
  <si>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</si>
  <si>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</si>
  <si>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</si>
  <si>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</si>
  <si>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</si>
  <si>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</si>
  <si>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</si>
  <si>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</si>
  <si>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</si>
  <si>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</si>
  <si>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</si>
  <si>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</si>
  <si>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</si>
  <si>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</si>
  <si>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</si>
  <si>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</si>
  <si>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</si>
  <si>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</si>
  <si>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</si>
  <si>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</si>
  <si>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</si>
  <si>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</si>
  <si>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</si>
  <si>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</si>
  <si>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</si>
  <si>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</si>
  <si>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</si>
  <si>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</si>
  <si>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</si>
  <si>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</si>
  <si>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</si>
  <si>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</si>
  <si>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</si>
  <si>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</si>
  <si>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</si>
  <si>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</si>
  <si>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</si>
  <si>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</si>
  <si>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</si>
  <si>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</si>
  <si>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</si>
  <si>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</si>
  <si>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</si>
  <si>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</si>
  <si>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</si>
  <si>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</si>
  <si>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</si>
  <si>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</si>
  <si>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</si>
  <si>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</si>
  <si>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</si>
  <si>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</si>
  <si>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</si>
  <si>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</si>
  <si>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</si>
  <si>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</si>
  <si>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</si>
  <si>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</si>
  <si>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</si>
  <si>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</si>
  <si>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</si>
  <si>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</si>
  <si>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</si>
  <si>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</si>
  <si>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</si>
  <si>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</si>
  <si>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</si>
  <si>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</si>
  <si>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</si>
  <si>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</si>
  <si>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</si>
  <si>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</si>
  <si>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</si>
  <si>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</si>
  <si>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</si>
  <si>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</si>
  <si>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</si>
  <si>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</si>
  <si>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</si>
  <si>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</si>
  <si>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</si>
  <si>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</si>
  <si>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</si>
  <si>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</si>
  <si>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</si>
  <si>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</si>
  <si>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</si>
  <si>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</si>
  <si>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</si>
  <si>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</si>
  <si>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</si>
  <si>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</si>
  <si>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</si>
  <si>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</si>
  <si>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</si>
  <si>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</si>
  <si>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</si>
  <si>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</si>
  <si>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</si>
  <si>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</si>
  <si>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</si>
  <si>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</si>
  <si>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</si>
  <si>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</si>
  <si>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</si>
  <si>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</si>
  <si>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</si>
  <si>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</si>
  <si>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</si>
  <si>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</si>
  <si>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</si>
  <si>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</si>
  <si>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</si>
  <si>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</si>
  <si>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</si>
  <si>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</si>
  <si>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</si>
  <si>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</si>
  <si>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</si>
  <si>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</si>
  <si>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</si>
  <si>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</si>
  <si>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</si>
  <si>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</si>
  <si>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</si>
  <si>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</si>
  <si>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</si>
  <si>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</si>
  <si>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</si>
  <si>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</si>
  <si>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</si>
  <si>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</si>
  <si>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</si>
  <si>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</si>
  <si>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</si>
  <si>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</si>
  <si>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</si>
  <si>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</si>
  <si>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</si>
  <si>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</si>
  <si>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</si>
  <si>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</si>
  <si>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</si>
  <si>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</si>
  <si>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</si>
  <si>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</si>
  <si>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</si>
  <si>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</si>
  <si>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</si>
  <si>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</si>
  <si>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</si>
  <si>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</si>
  <si>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</si>
  <si>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</si>
  <si>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</si>
  <si>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</si>
  <si>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</si>
  <si>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</si>
  <si>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</si>
  <si>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</si>
  <si>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</si>
  <si>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</si>
  <si>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</si>
  <si>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</si>
  <si>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</si>
  <si>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</si>
  <si>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</si>
  <si>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</si>
  <si>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</si>
  <si>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</si>
  <si>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</si>
  <si>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</si>
  <si>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</si>
  <si>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</si>
  <si>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</si>
  <si>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</si>
  <si>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</si>
  <si>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</si>
  <si>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</si>
  <si>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</si>
  <si>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</si>
  <si>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</si>
  <si>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</si>
  <si>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</si>
  <si>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</si>
  <si>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</si>
  <si>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</si>
  <si>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</si>
  <si>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</si>
  <si>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</si>
  <si>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</si>
  <si>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</si>
  <si>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</si>
  <si>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</si>
  <si>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</si>
  <si>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</si>
  <si>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</si>
  <si>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</si>
  <si>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</si>
  <si>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</si>
  <si>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</si>
  <si>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</si>
  <si>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</si>
  <si>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</si>
  <si>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</si>
  <si>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</si>
  <si>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</si>
  <si>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</si>
  <si>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</si>
  <si>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</si>
  <si>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</si>
  <si>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</si>
  <si>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</si>
  <si>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</si>
  <si>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</si>
  <si>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</si>
  <si>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</si>
  <si>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</si>
  <si>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</si>
  <si>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</si>
  <si>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</si>
  <si>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</si>
  <si>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</si>
  <si>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</si>
  <si>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</si>
  <si>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</si>
  <si>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</si>
  <si>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</si>
  <si>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</si>
  <si>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</si>
  <si>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</si>
  <si>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</si>
  <si>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</si>
  <si>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</si>
  <si>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</si>
  <si>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</si>
  <si>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</si>
  <si>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</si>
  <si>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</si>
  <si>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</si>
  <si>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</si>
  <si>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</si>
  <si>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</si>
  <si>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</si>
  <si>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</si>
  <si>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</si>
  <si>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</si>
  <si>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</si>
  <si>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</si>
  <si>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</si>
  <si>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</si>
  <si>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</si>
  <si>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</si>
  <si>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</si>
  <si>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</si>
  <si>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</si>
  <si>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</si>
  <si>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</si>
  <si>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</si>
  <si>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</si>
  <si>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</si>
  <si>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</si>
  <si>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</si>
  <si>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</si>
  <si>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</si>
  <si>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</si>
  <si>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</si>
  <si>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</si>
  <si>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</si>
  <si>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</si>
  <si>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</si>
  <si>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</si>
  <si>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</si>
  <si>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</si>
  <si>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</si>
  <si>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</si>
  <si>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</si>
  <si>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</si>
  <si>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</si>
  <si>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</si>
  <si>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</si>
  <si>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</si>
  <si>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</si>
  <si>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</si>
  <si>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</si>
  <si>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</si>
  <si>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</si>
  <si>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</si>
  <si>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</si>
  <si>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</si>
  <si>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</si>
  <si>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</si>
  <si>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</si>
  <si>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</si>
  <si>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</si>
  <si>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</si>
  <si>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</si>
  <si>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</si>
  <si>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</si>
  <si>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</si>
  <si>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</si>
  <si>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</si>
  <si>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</si>
  <si>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</si>
  <si>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</si>
  <si>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</si>
  <si>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</si>
  <si>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</si>
  <si>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</si>
  <si>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</si>
  <si>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</si>
  <si>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</si>
  <si>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</si>
  <si>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</si>
  <si>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</si>
  <si>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</si>
  <si>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</si>
  <si>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</si>
  <si>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</si>
  <si>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</si>
  <si>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</si>
  <si>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</si>
  <si>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</si>
  <si>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</si>
  <si>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</si>
  <si>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</si>
  <si>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</si>
  <si>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</si>
  <si>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</si>
  <si>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</si>
  <si>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</si>
  <si>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</si>
  <si>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</si>
  <si>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</si>
  <si>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</si>
  <si>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</si>
  <si>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</si>
  <si>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</si>
  <si>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</si>
  <si>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</si>
  <si>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</si>
  <si>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</si>
  <si>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</si>
  <si>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</si>
  <si>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</si>
  <si>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</si>
  <si>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</si>
  <si>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</si>
  <si>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</si>
  <si>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</si>
  <si>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</si>
  <si>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</si>
  <si>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</si>
  <si>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</si>
  <si>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</si>
  <si>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</si>
  <si>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</si>
  <si>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</si>
  <si>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</si>
  <si>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</si>
  <si>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</si>
  <si>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</si>
  <si>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</si>
  <si>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</si>
  <si>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</si>
  <si>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</si>
  <si>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</si>
  <si>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</si>
  <si>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</si>
  <si>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</si>
  <si>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</si>
  <si>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</si>
  <si>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</si>
  <si>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</si>
  <si>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</si>
  <si>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</si>
  <si>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</si>
  <si>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</si>
  <si>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</si>
  <si>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</si>
  <si>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</si>
  <si>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</si>
  <si>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</si>
  <si>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</si>
  <si>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</si>
  <si>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</si>
  <si>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</si>
  <si>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</si>
  <si>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</si>
  <si>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</si>
  <si>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</si>
  <si>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</si>
  <si>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</si>
  <si>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</si>
  <si>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</si>
  <si>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</si>
  <si>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</si>
  <si>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</si>
  <si>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</si>
  <si>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</si>
  <si>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</si>
  <si>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</si>
  <si>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</si>
  <si>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</si>
  <si>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</si>
  <si>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</si>
  <si>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</si>
  <si>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</si>
  <si>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</si>
  <si>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</si>
  <si>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</si>
  <si>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</si>
  <si>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</si>
  <si>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</si>
  <si>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</si>
  <si>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</si>
  <si>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</si>
  <si>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</si>
  <si>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</si>
  <si>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</si>
  <si>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</si>
  <si>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</si>
  <si>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</si>
  <si>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</si>
  <si>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</si>
  <si>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</si>
  <si>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</si>
  <si>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</si>
  <si>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</si>
  <si>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</si>
  <si>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</si>
  <si>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</si>
  <si>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</si>
  <si>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</si>
  <si>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</si>
  <si>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</si>
  <si>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</si>
  <si>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</si>
  <si>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</si>
  <si>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</si>
  <si>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</si>
  <si>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</si>
  <si>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</si>
  <si>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</si>
  <si>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</si>
  <si>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</si>
  <si>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</si>
  <si>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</si>
  <si>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</si>
  <si>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</si>
  <si>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</si>
  <si>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</si>
  <si>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</si>
  <si>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</si>
  <si>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</si>
  <si>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</si>
  <si>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</si>
  <si>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</si>
  <si>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</si>
  <si>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</si>
  <si>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</si>
  <si>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</si>
  <si>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</si>
  <si>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</si>
  <si>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</si>
  <si>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</si>
  <si>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</si>
  <si>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</si>
  <si>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</si>
  <si>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</si>
  <si>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</si>
  <si>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</si>
  <si>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</si>
  <si>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</si>
  <si>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</si>
  <si>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</si>
  <si>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</si>
  <si>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</si>
  <si>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</si>
  <si>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</si>
  <si>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</si>
  <si>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</si>
  <si>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</si>
  <si>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</si>
  <si>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</si>
  <si>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</si>
  <si>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</si>
  <si>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</si>
  <si>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</si>
  <si>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</si>
  <si>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</si>
  <si>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</si>
  <si>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</si>
  <si>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</si>
  <si>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</si>
  <si>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</si>
  <si>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</si>
  <si>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</si>
  <si>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</si>
  <si>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</si>
  <si>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</si>
  <si>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</si>
  <si>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</si>
  <si>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</si>
  <si>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</si>
  <si>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</si>
  <si>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</si>
  <si>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</si>
  <si>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</si>
  <si>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</si>
  <si>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</si>
  <si>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</si>
  <si>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</si>
  <si>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</si>
  <si>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</si>
  <si>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</si>
  <si>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</si>
  <si>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</si>
  <si>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</si>
  <si>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</si>
  <si>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</si>
  <si>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</si>
  <si>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</si>
  <si>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</si>
  <si>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</si>
  <si>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</si>
  <si>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</si>
  <si>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</si>
  <si>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</si>
  <si>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</si>
  <si>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</si>
  <si>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</si>
  <si>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</si>
  <si>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</si>
  <si>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</si>
  <si>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</si>
  <si>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</si>
  <si>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</si>
  <si>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</si>
  <si>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</si>
  <si>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</si>
  <si>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</si>
  <si>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</si>
  <si>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</si>
  <si>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</si>
  <si>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</si>
  <si>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</si>
  <si>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</si>
  <si>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</si>
  <si>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</si>
  <si>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</si>
  <si>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</si>
  <si>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</si>
  <si>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</si>
  <si>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</si>
  <si>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</si>
  <si>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</si>
  <si>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</si>
  <si>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</si>
  <si>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</si>
  <si>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</si>
  <si>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</si>
  <si>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</si>
  <si>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</si>
  <si>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</si>
  <si>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</si>
  <si>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</si>
  <si>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</si>
  <si>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</si>
  <si>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</si>
  <si>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</si>
  <si>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</si>
  <si>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</si>
  <si>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</si>
  <si>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</si>
  <si>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</si>
  <si>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</si>
  <si>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</si>
  <si>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</si>
  <si>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</si>
  <si>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</si>
  <si>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</si>
  <si>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</si>
  <si>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</si>
  <si>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</si>
  <si>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</si>
  <si>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</si>
  <si>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</si>
  <si>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</si>
  <si>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</si>
  <si>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</si>
  <si>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</si>
  <si>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</si>
  <si>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</si>
  <si>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</si>
  <si>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</si>
  <si>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</si>
  <si>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</si>
  <si>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</si>
  <si>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</si>
  <si>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</si>
  <si>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</si>
  <si>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</si>
  <si>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</si>
  <si>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</si>
  <si>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</si>
  <si>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</si>
  <si>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</si>
  <si>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</si>
  <si>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</si>
  <si>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</si>
  <si>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</si>
  <si>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</si>
  <si>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</si>
  <si>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</si>
  <si>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</si>
  <si>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</si>
  <si>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</si>
  <si>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</si>
  <si>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</si>
  <si>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</si>
  <si>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</si>
  <si>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</si>
  <si>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</si>
  <si>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</si>
  <si>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</si>
  <si>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</si>
  <si>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</si>
  <si>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</si>
  <si>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</si>
  <si>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</si>
  <si>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</si>
  <si>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</si>
  <si>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</si>
  <si>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</si>
  <si>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</si>
  <si>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</si>
  <si>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</si>
  <si>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</si>
  <si>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</si>
  <si>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</si>
  <si>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</si>
  <si>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</si>
  <si>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</si>
  <si>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</si>
  <si>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</si>
  <si>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</si>
  <si>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</si>
  <si>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</si>
  <si>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</si>
  <si>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</si>
  <si>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</si>
  <si>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</si>
  <si>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</si>
  <si>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</si>
  <si>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</si>
  <si>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</si>
  <si>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</si>
  <si>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</si>
  <si>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</si>
  <si>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</si>
  <si>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</si>
  <si>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</si>
  <si>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</si>
  <si>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</si>
  <si>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</si>
  <si>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</si>
  <si>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</si>
  <si>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</si>
  <si>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</si>
  <si>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</si>
  <si>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</si>
  <si>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</si>
  <si>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</si>
  <si>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</si>
  <si>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</si>
  <si>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</si>
  <si>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</si>
  <si>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</si>
  <si>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</si>
  <si>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</si>
  <si>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</si>
  <si>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</si>
  <si>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</si>
  <si>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</si>
  <si>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</si>
  <si>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</si>
  <si>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</si>
  <si>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</si>
  <si>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</si>
  <si>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</si>
  <si>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</si>
  <si>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</si>
  <si>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</si>
  <si>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</si>
  <si>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</si>
  <si>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</si>
  <si>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</si>
  <si>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</si>
  <si>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</si>
  <si>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</si>
  <si>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</si>
  <si>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</si>
  <si>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</si>
  <si>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</si>
  <si>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</si>
  <si>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</si>
  <si>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</si>
  <si>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</si>
  <si>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</si>
  <si>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</si>
  <si>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</si>
  <si>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</si>
  <si>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</si>
  <si>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</si>
  <si>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</si>
  <si>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</si>
  <si>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</si>
  <si>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</si>
  <si>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</si>
  <si>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</si>
  <si>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</si>
  <si>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</si>
  <si>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</si>
  <si>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</si>
  <si>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</si>
  <si>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</si>
  <si>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</si>
  <si>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</si>
  <si>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</si>
  <si>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</si>
  <si>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</si>
  <si>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</si>
  <si>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</si>
  <si>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</si>
  <si>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</si>
  <si>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</si>
  <si>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</si>
  <si>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</si>
  <si>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</si>
  <si>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</si>
  <si>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</si>
  <si>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</si>
  <si>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</si>
  <si>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</si>
  <si>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</si>
  <si>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</si>
  <si>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</si>
  <si>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</si>
  <si>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</si>
  <si>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</si>
  <si>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</si>
  <si>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</si>
  <si>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</si>
  <si>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</si>
  <si>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</si>
  <si>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</si>
  <si>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</si>
  <si>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</si>
  <si>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</si>
  <si>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</si>
  <si>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</si>
  <si>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</si>
  <si>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</si>
  <si>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</si>
  <si>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</si>
  <si>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</si>
  <si>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</si>
  <si>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</si>
  <si>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</si>
  <si>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</si>
  <si>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</si>
  <si>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</si>
  <si>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</si>
  <si>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</si>
  <si>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</si>
  <si>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</si>
  <si>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</si>
  <si>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</si>
  <si>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</si>
  <si>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</si>
  <si>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</si>
  <si>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</si>
  <si>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</si>
  <si>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</si>
  <si>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</si>
  <si>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</si>
  <si>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</si>
  <si>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</si>
  <si>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</si>
  <si>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</si>
  <si>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</si>
  <si>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</si>
  <si>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</si>
  <si>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</si>
  <si>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</si>
  <si>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</si>
  <si>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</si>
  <si>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</si>
  <si>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</si>
  <si>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</si>
  <si>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</si>
  <si>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</si>
  <si>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</si>
  <si>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</si>
  <si>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</si>
  <si>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</si>
  <si>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</si>
  <si>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</si>
  <si>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</si>
  <si>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</si>
  <si>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</si>
  <si>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</si>
  <si>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</si>
  <si>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</si>
  <si>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</si>
  <si>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</si>
  <si>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</si>
  <si>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</si>
  <si>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</si>
  <si>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</si>
  <si>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</si>
  <si>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</si>
  <si>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</si>
  <si>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</si>
  <si>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</si>
  <si>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</si>
  <si>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</si>
  <si>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</si>
  <si>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</si>
  <si>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</si>
  <si>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</si>
  <si>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</si>
  <si>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</si>
  <si>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</si>
  <si>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</si>
  <si>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</si>
  <si>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</si>
  <si>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</si>
  <si>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</si>
  <si>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</si>
  <si>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</si>
  <si>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</si>
  <si>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</si>
  <si>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</si>
  <si>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</si>
  <si>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</si>
  <si>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</si>
  <si>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</si>
  <si>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</si>
  <si>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</si>
  <si>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</si>
  <si>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</si>
  <si>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</si>
  <si>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</si>
  <si>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</si>
  <si>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</si>
  <si>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</si>
  <si>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</si>
  <si>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</si>
  <si>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</si>
  <si>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</si>
  <si>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</si>
  <si>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</si>
  <si>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</si>
  <si>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</si>
  <si>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</si>
  <si>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</si>
  <si>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</si>
  <si>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</si>
  <si>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</si>
  <si>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</si>
  <si>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</si>
  <si>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</si>
  <si>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</si>
  <si>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</si>
  <si>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</si>
  <si>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</si>
  <si>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</si>
  <si>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</si>
  <si>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</si>
  <si>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</si>
  <si>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</si>
  <si>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</si>
  <si>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</si>
  <si>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</si>
  <si>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</si>
  <si>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</si>
  <si>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</si>
  <si>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</si>
  <si>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</si>
  <si>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</si>
  <si>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</si>
  <si>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</si>
  <si>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</si>
  <si>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</si>
  <si>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</si>
  <si>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</si>
  <si>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</si>
  <si>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</si>
  <si>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</si>
  <si>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</si>
  <si>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</si>
  <si>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</si>
  <si>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</si>
  <si>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</si>
  <si>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</si>
  <si>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</si>
  <si>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</si>
  <si>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</si>
  <si>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</si>
  <si>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</si>
  <si>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</si>
  <si>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</si>
  <si>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</si>
  <si>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</si>
  <si>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</si>
  <si>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</si>
  <si>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</si>
  <si>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</si>
  <si>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</si>
  <si>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</si>
  <si>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</si>
  <si>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</si>
  <si>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</si>
  <si>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</si>
  <si>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</si>
  <si>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</si>
  <si>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</si>
  <si>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</si>
  <si>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</si>
  <si>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</si>
  <si>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</si>
  <si>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</si>
  <si>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</si>
  <si>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</si>
  <si>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</si>
  <si>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</si>
  <si>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</si>
  <si>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</si>
  <si>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</si>
  <si>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</si>
  <si>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</si>
  <si>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</si>
  <si>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</si>
  <si>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</si>
  <si>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</si>
  <si>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</si>
  <si>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</si>
  <si>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</si>
  <si>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</si>
  <si>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</si>
  <si>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</si>
  <si>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</si>
  <si>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</si>
  <si>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</si>
  <si>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</si>
  <si>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</si>
  <si>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</si>
  <si>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</si>
  <si>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</si>
  <si>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</si>
  <si>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</si>
  <si>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</si>
  <si>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</si>
  <si>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</si>
  <si>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</si>
  <si>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</si>
  <si>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</si>
  <si>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</si>
  <si>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</si>
  <si>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</si>
  <si>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</si>
  <si>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</si>
  <si>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</si>
  <si>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</si>
  <si>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</si>
  <si>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</si>
  <si>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</si>
  <si>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</si>
  <si>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</si>
  <si>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</si>
  <si>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</si>
  <si>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</si>
  <si>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</si>
  <si>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</si>
  <si>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</si>
  <si>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</si>
  <si>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</si>
  <si>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</si>
  <si>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</si>
  <si>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</si>
  <si>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</si>
  <si>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</si>
  <si>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</si>
  <si>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</si>
  <si>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</si>
  <si>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</si>
  <si>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</si>
  <si>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</si>
  <si>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</si>
  <si>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</si>
  <si>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</si>
  <si>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</si>
  <si>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</si>
  <si>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</si>
  <si>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</si>
  <si>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</si>
  <si>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</si>
  <si>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</si>
  <si>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</si>
  <si>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</si>
  <si>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</si>
  <si>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</si>
  <si>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</si>
  <si>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</si>
  <si>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</si>
  <si>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</si>
  <si>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</si>
  <si>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</si>
  <si>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</si>
  <si>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</si>
  <si>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</si>
  <si>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</si>
  <si>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</si>
  <si>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</si>
  <si>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</si>
  <si>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</si>
  <si>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</si>
  <si>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</si>
  <si>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</si>
  <si>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</si>
  <si>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</si>
  <si>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</si>
  <si>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</si>
  <si>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</si>
  <si>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</si>
  <si>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</si>
  <si>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</si>
  <si>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</si>
  <si>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</si>
  <si>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</si>
  <si>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</si>
  <si>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</si>
  <si>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</si>
  <si>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</si>
  <si>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</si>
  <si>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</si>
  <si>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</si>
  <si>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</si>
  <si>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</si>
  <si>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</si>
  <si>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</si>
  <si>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</si>
  <si>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</si>
  <si>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</si>
  <si>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</si>
  <si>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</si>
  <si>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</si>
  <si>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</si>
  <si>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</si>
  <si>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</si>
  <si>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</si>
  <si>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</si>
  <si>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</si>
  <si>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</si>
  <si>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</si>
  <si>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</si>
  <si>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</si>
  <si>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</si>
  <si>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</si>
  <si>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</si>
  <si>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</si>
  <si>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</si>
  <si>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</si>
  <si>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</si>
  <si>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</si>
  <si>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</si>
  <si>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</si>
  <si>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</si>
  <si>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</si>
  <si>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</si>
  <si>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</si>
  <si>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</si>
  <si>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</si>
  <si>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</si>
  <si>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</si>
  <si>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</si>
  <si>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</si>
  <si>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</si>
  <si>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</si>
  <si>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</si>
  <si>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</si>
  <si>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</si>
  <si>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</si>
  <si>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</si>
  <si>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</si>
  <si>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</si>
  <si>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</si>
  <si>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</si>
  <si>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</si>
  <si>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</si>
  <si>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</si>
  <si>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</si>
  <si>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</si>
  <si>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</si>
  <si>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</si>
  <si>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</si>
  <si>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</si>
  <si>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</si>
  <si>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</si>
  <si>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</si>
  <si>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</si>
  <si>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</si>
  <si>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</si>
  <si>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</si>
  <si>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</si>
  <si>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</si>
  <si>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</si>
  <si>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</si>
  <si>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</si>
  <si>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</si>
  <si>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</si>
  <si>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</si>
  <si>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</si>
  <si>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</si>
  <si>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</si>
  <si>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</si>
  <si>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</si>
  <si>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</si>
  <si>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</si>
  <si>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</si>
  <si>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</si>
  <si>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</si>
  <si>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</si>
  <si>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</si>
  <si>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</si>
  <si>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</si>
  <si>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</si>
  <si>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</si>
  <si>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</si>
  <si>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</si>
  <si>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</si>
  <si>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</si>
  <si>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</si>
  <si>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</si>
  <si>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</si>
  <si>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</si>
  <si>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</si>
  <si>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</si>
  <si>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</si>
  <si>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</si>
  <si>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</si>
  <si>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</si>
  <si>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</si>
  <si>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</si>
  <si>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</si>
  <si>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</si>
  <si>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</si>
  <si>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</si>
  <si>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</si>
  <si>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</si>
  <si>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</si>
  <si>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</si>
  <si>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</si>
  <si>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</si>
  <si>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</si>
  <si>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</si>
  <si>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</si>
  <si>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</si>
  <si>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</si>
  <si>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</si>
  <si>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</si>
  <si>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</si>
  <si>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</si>
  <si>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</si>
  <si>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</si>
  <si>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</si>
  <si>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</si>
  <si>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</si>
  <si>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</si>
  <si>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</si>
  <si>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</si>
  <si>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</si>
  <si>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</si>
  <si>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</si>
  <si>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</si>
  <si>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</si>
  <si>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</si>
  <si>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</si>
  <si>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</si>
  <si>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</si>
  <si>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</si>
  <si>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</si>
  <si>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</si>
  <si>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</si>
  <si>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</si>
  <si>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</si>
  <si>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</si>
  <si>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</si>
  <si>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</si>
  <si>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</si>
  <si>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</si>
  <si>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</si>
  <si>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</si>
  <si>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</si>
  <si>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</si>
  <si>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</si>
  <si>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</si>
  <si>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</si>
  <si>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</si>
  <si>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</si>
  <si>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</si>
  <si>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</si>
  <si>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</si>
  <si>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</si>
  <si>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</si>
  <si>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</si>
  <si>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</si>
  <si>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</si>
  <si>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</si>
  <si>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</si>
  <si>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</si>
  <si>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</si>
  <si>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</si>
  <si>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</si>
  <si>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</si>
  <si>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</si>
  <si>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</si>
  <si>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</si>
  <si>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</si>
  <si>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</si>
  <si>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</si>
  <si>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</si>
  <si>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</si>
  <si>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</si>
  <si>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</si>
  <si>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</si>
  <si>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</si>
  <si>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</si>
  <si>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</si>
  <si>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</si>
  <si>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</si>
  <si>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</si>
  <si>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</si>
  <si>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</si>
  <si>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</si>
  <si>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</si>
  <si>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</si>
  <si>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</si>
  <si>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</si>
  <si>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</si>
  <si>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</si>
  <si>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</si>
  <si>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</si>
  <si>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</si>
  <si>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</si>
  <si>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</si>
  <si>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</si>
  <si>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</si>
  <si>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</si>
  <si>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</si>
  <si>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</si>
  <si>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</si>
  <si>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</si>
  <si>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</si>
  <si>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</si>
  <si>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</si>
  <si>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</si>
  <si>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</si>
  <si>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</si>
  <si>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</si>
  <si>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</si>
  <si>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</si>
  <si>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</si>
  <si>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</si>
  <si>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</si>
  <si>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</si>
  <si>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</si>
  <si>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</si>
  <si>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</si>
  <si>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</si>
  <si>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</si>
  <si>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</si>
  <si>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</si>
  <si>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</si>
  <si>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</si>
  <si>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</si>
  <si>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</si>
  <si>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</si>
  <si>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</si>
  <si>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</si>
  <si>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</si>
  <si>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</si>
  <si>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</si>
  <si>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</si>
  <si>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</si>
  <si>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</si>
  <si>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</si>
  <si>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</si>
  <si>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</si>
  <si>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</si>
  <si>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</si>
  <si>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</si>
  <si>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</si>
  <si>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</si>
  <si>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</si>
  <si>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</si>
  <si>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</si>
  <si>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</si>
  <si>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</si>
  <si>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</si>
  <si>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</si>
  <si>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</si>
  <si>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</si>
  <si>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</si>
  <si>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</si>
  <si>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</si>
  <si>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</si>
  <si>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</si>
  <si>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</si>
  <si>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</si>
  <si>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</si>
  <si>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</si>
  <si>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</si>
  <si>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</si>
  <si>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</si>
  <si>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</si>
  <si>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</si>
  <si>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</si>
  <si>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</si>
  <si>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</si>
  <si>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</si>
  <si>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</si>
  <si>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</si>
  <si>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</si>
  <si>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</si>
  <si>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</si>
  <si>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</si>
  <si>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</si>
  <si>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</si>
  <si>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</si>
  <si>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</si>
  <si>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</si>
  <si>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</si>
  <si>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</si>
  <si>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</si>
  <si>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</si>
  <si>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</si>
  <si>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</si>
  <si>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</si>
  <si>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</si>
  <si>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</si>
  <si>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</si>
  <si>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</si>
  <si>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</si>
  <si>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</si>
  <si>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</si>
  <si>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</si>
  <si>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</si>
  <si>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</si>
  <si>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</si>
  <si>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</si>
  <si>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</si>
  <si>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</si>
  <si>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</si>
  <si>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</si>
  <si>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</si>
  <si>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</si>
  <si>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</si>
  <si>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</si>
  <si>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</si>
  <si>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</si>
  <si>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</si>
  <si>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</si>
  <si>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</si>
  <si>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</si>
  <si>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</si>
  <si>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</si>
  <si>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</si>
  <si>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</si>
  <si>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</si>
  <si>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</si>
  <si>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</si>
  <si>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</si>
  <si>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</si>
  <si>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</si>
  <si>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</si>
  <si>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</si>
  <si>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</si>
  <si>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</si>
  <si>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</si>
  <si>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</si>
  <si>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</si>
  <si>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</si>
  <si>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</si>
  <si>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</si>
  <si>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</si>
  <si>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</si>
  <si>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</si>
  <si>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</si>
  <si>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</si>
  <si>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</si>
  <si>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</si>
  <si>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</si>
  <si>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</si>
  <si>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</si>
  <si>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</si>
  <si>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</si>
  <si>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</si>
  <si>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</si>
  <si>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</si>
  <si>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</si>
  <si>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</si>
  <si>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</si>
  <si>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</si>
  <si>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</si>
  <si>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</si>
  <si>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</si>
  <si>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</si>
  <si>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</si>
  <si>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</si>
  <si>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</si>
  <si>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</si>
  <si>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</si>
  <si>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</si>
  <si>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</si>
  <si>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</si>
  <si>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</si>
  <si>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</si>
  <si>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</si>
  <si>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</si>
  <si>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</si>
  <si>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</si>
  <si>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</si>
  <si>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</si>
  <si>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</si>
  <si>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</si>
  <si>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</si>
  <si>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</si>
  <si>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</si>
  <si>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</si>
  <si>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</si>
  <si>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</si>
  <si>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</si>
  <si>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</si>
  <si>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</si>
  <si>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</si>
  <si>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</si>
  <si>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</si>
  <si>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</si>
  <si>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</si>
  <si>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</si>
  <si>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</si>
  <si>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</si>
  <si>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</si>
  <si>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</si>
  <si>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</si>
  <si>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</si>
  <si>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</si>
  <si>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</si>
  <si>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</si>
  <si>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</si>
  <si>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</si>
  <si>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</si>
  <si>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</si>
  <si>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</si>
  <si>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</si>
  <si>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</si>
  <si>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</si>
  <si>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</si>
  <si>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</si>
  <si>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</si>
  <si>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</si>
  <si>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</si>
  <si>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</si>
  <si>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</si>
  <si>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</si>
  <si>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</si>
  <si>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</si>
  <si>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</si>
  <si>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</si>
  <si>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</si>
  <si>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</si>
  <si>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</si>
  <si>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</si>
  <si>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</si>
  <si>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</si>
  <si>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</si>
  <si>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</si>
  <si>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</si>
  <si>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</si>
  <si>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</si>
  <si>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</si>
  <si>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</si>
  <si>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</si>
  <si>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</si>
  <si>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</si>
  <si>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</si>
  <si>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</si>
  <si>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</si>
  <si>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</si>
  <si>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</si>
  <si>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</si>
  <si>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</si>
  <si>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</si>
  <si>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</si>
  <si>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</si>
  <si>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</si>
  <si>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</si>
  <si>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</si>
  <si>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</si>
  <si>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</si>
  <si>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</si>
  <si>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</si>
  <si>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</si>
  <si>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</si>
  <si>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</si>
  <si>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</si>
  <si>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</si>
  <si>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</si>
  <si>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</si>
  <si>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</si>
  <si>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</si>
  <si>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</si>
  <si>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</si>
  <si>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</si>
  <si>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</si>
  <si>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</si>
  <si>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</si>
  <si>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</si>
  <si>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</si>
  <si>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</si>
  <si>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</si>
  <si>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</si>
  <si>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</si>
  <si>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</si>
  <si>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</si>
  <si>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</si>
  <si>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</si>
  <si>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</si>
  <si>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</si>
  <si>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</si>
  <si>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</si>
  <si>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</si>
  <si>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</si>
  <si>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</si>
  <si>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</si>
  <si>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</si>
  <si>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</si>
  <si>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</si>
  <si>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</si>
  <si>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</si>
  <si>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</si>
  <si>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</si>
  <si>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</si>
  <si>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</si>
  <si>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</si>
  <si>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</si>
  <si>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</si>
  <si>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</si>
  <si>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</si>
  <si>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</si>
  <si>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</si>
  <si>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</si>
  <si>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</si>
  <si>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</si>
  <si>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</si>
  <si>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</si>
  <si>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</si>
  <si>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</si>
  <si>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</si>
  <si>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</si>
  <si>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</si>
  <si>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</si>
  <si>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</si>
  <si>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</si>
  <si>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</si>
  <si>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</si>
  <si>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</si>
  <si>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</si>
  <si>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</si>
  <si>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</si>
  <si>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</si>
  <si>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</si>
  <si>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</si>
  <si>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</si>
  <si>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</si>
  <si>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</si>
  <si>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</si>
  <si>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</si>
  <si>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</si>
  <si>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</si>
  <si>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</si>
  <si>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</si>
  <si>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</si>
  <si>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</si>
  <si>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</si>
  <si>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</si>
  <si>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</si>
  <si>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</si>
  <si>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</si>
  <si>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</si>
  <si>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</si>
  <si>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</si>
  <si>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</si>
  <si>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</si>
  <si>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</si>
  <si>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</si>
  <si>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</si>
  <si>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</si>
  <si>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</si>
  <si>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</si>
  <si>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</si>
  <si>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</si>
  <si>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</si>
  <si>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</si>
  <si>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</si>
  <si>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</si>
  <si>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</si>
  <si>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</si>
  <si>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</si>
  <si>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</si>
  <si>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</si>
  <si>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</si>
  <si>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</si>
  <si>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</si>
  <si>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</si>
  <si>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</si>
  <si>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</si>
  <si>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</si>
  <si>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</si>
  <si>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</si>
  <si>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</si>
  <si>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</si>
  <si>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</si>
  <si>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</si>
  <si>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</si>
  <si>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</si>
  <si>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</si>
  <si>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</si>
  <si>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</si>
  <si>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</si>
  <si>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</si>
  <si>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</si>
  <si>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</si>
  <si>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</si>
  <si>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</si>
  <si>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</si>
  <si>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</si>
  <si>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</si>
  <si>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</si>
  <si>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</si>
  <si>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</si>
  <si>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</si>
  <si>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</si>
  <si>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</si>
  <si>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</si>
  <si>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</si>
  <si>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</si>
  <si>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</si>
  <si>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</si>
  <si>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</si>
  <si>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</si>
  <si>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</si>
  <si>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</si>
  <si>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</si>
  <si>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</si>
  <si>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</si>
  <si>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</si>
  <si>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</si>
  <si>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</si>
  <si>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</si>
  <si>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</si>
  <si>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</si>
  <si>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</si>
  <si>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</si>
  <si>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</si>
  <si>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</si>
  <si>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</si>
  <si>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</si>
  <si>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</si>
  <si>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</si>
  <si>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</si>
  <si>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</si>
  <si>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</si>
  <si>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</si>
  <si>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</si>
  <si>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</si>
  <si>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</si>
  <si>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</si>
  <si>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</si>
  <si>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</si>
  <si>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</si>
  <si>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</si>
  <si>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</si>
  <si>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</si>
  <si>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</si>
  <si>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</si>
  <si>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</si>
  <si>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</si>
  <si>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</si>
  <si>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</si>
  <si>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</si>
  <si>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</si>
  <si>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</si>
  <si>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</si>
  <si>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</si>
  <si>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</si>
  <si>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</si>
  <si>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</si>
  <si>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</si>
  <si>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</si>
  <si>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</si>
  <si>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</si>
  <si>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</si>
  <si>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</si>
  <si>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</si>
  <si>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</si>
  <si>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</si>
  <si>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</si>
  <si>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</si>
  <si>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</si>
  <si>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</si>
  <si>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</si>
  <si>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</si>
  <si>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</si>
  <si>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</si>
  <si>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</si>
  <si>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</si>
  <si>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</si>
  <si>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</si>
  <si>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</si>
  <si>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</si>
  <si>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</si>
  <si>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</si>
  <si>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</si>
  <si>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</si>
  <si>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</si>
  <si>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</si>
  <si>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</si>
  <si>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</si>
  <si>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</si>
  <si>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</si>
  <si>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</si>
  <si>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</si>
  <si>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</si>
  <si>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</si>
  <si>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</si>
  <si>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</si>
  <si>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</si>
  <si>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</si>
  <si>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</si>
  <si>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</si>
  <si>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</si>
  <si>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</si>
  <si>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</si>
  <si>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</si>
  <si>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</si>
  <si>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</si>
  <si>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</si>
  <si>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</si>
  <si>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</si>
  <si>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</si>
  <si>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</si>
  <si>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</si>
  <si>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</si>
  <si>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</si>
  <si>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</si>
  <si>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</si>
  <si>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</si>
  <si>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</si>
  <si>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</si>
  <si>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</si>
  <si>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</si>
  <si>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</si>
  <si>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</si>
  <si>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</si>
  <si>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</si>
  <si>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</si>
  <si>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</si>
  <si>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</si>
  <si>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</si>
  <si>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</si>
  <si>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</si>
  <si>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</si>
  <si>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</si>
  <si>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</si>
  <si>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</si>
  <si>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</si>
  <si>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</si>
  <si>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</si>
  <si>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</si>
  <si>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</si>
  <si>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</si>
  <si>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</si>
  <si>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</si>
  <si>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</si>
  <si>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</si>
  <si>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</si>
  <si>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</si>
  <si>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</si>
  <si>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</si>
  <si>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</si>
  <si>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</si>
  <si>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</si>
  <si>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</si>
  <si>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</si>
  <si>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</si>
  <si>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</si>
  <si>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</si>
  <si>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</si>
  <si>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</si>
  <si>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</si>
  <si>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</si>
  <si>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</si>
  <si>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</si>
  <si>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</si>
  <si>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</si>
  <si>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</si>
  <si>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</si>
  <si>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</si>
  <si>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</si>
  <si>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</si>
  <si>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</si>
  <si>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</si>
  <si>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</si>
  <si>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</si>
  <si>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</si>
  <si>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</si>
  <si>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</si>
  <si>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</si>
  <si>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</si>
  <si>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</si>
  <si>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</si>
  <si>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</si>
  <si>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</si>
  <si>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</si>
  <si>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</si>
  <si>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</si>
  <si>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</si>
  <si>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</si>
  <si>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</si>
  <si>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</si>
  <si>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</si>
  <si>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</si>
  <si>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</si>
  <si>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</si>
  <si>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</si>
  <si>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</si>
  <si>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</si>
  <si>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</si>
  <si>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</si>
  <si>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</si>
  <si>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</si>
  <si>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</si>
  <si>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</si>
  <si>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</si>
  <si>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</si>
  <si>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</si>
  <si>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</si>
  <si>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</si>
  <si>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</si>
  <si>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</si>
  <si>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</si>
  <si>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</si>
  <si>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</si>
  <si>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</si>
  <si>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</si>
  <si>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</si>
  <si>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</si>
  <si>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</si>
  <si>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</si>
  <si>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</si>
  <si>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</si>
  <si>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</si>
  <si>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</si>
  <si>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</si>
  <si>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</si>
  <si>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</si>
  <si>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</si>
  <si>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</si>
  <si>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</si>
  <si>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</si>
  <si>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</si>
  <si>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</si>
  <si>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</si>
  <si>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</si>
  <si>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</si>
  <si>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</si>
  <si>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</si>
  <si>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</si>
  <si>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</si>
  <si>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</si>
  <si>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</si>
  <si>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</si>
  <si>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</si>
  <si>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</si>
  <si>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</si>
  <si>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</si>
  <si>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</si>
  <si>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</si>
  <si>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</si>
  <si>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</si>
  <si>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</si>
  <si>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</si>
  <si>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</si>
  <si>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</si>
  <si>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</si>
  <si>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</si>
  <si>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</si>
  <si>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</si>
  <si>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</si>
  <si>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</si>
  <si>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</si>
  <si>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</si>
  <si>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</si>
  <si>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</si>
  <si>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</si>
  <si>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</si>
  <si>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</si>
  <si>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</si>
  <si>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</si>
  <si>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</si>
  <si>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</si>
  <si>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</si>
  <si>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</si>
  <si>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</si>
  <si>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</si>
  <si>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</si>
  <si>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</si>
  <si>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</si>
  <si>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</si>
  <si>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</si>
  <si>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</si>
  <si>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</si>
  <si>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</si>
  <si>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</si>
  <si>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</si>
  <si>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</si>
  <si>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</si>
  <si>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</si>
  <si>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</si>
  <si>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</si>
  <si>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</si>
  <si>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</si>
  <si>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</si>
  <si>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</si>
  <si>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</si>
  <si>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</si>
  <si>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</si>
  <si>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</si>
  <si>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</si>
  <si>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</si>
  <si>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</si>
  <si>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</si>
  <si>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</si>
  <si>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</si>
  <si>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</si>
  <si>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</si>
  <si>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</si>
  <si>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</si>
  <si>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</si>
  <si>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</si>
  <si>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</si>
  <si>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</si>
  <si>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</si>
  <si>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</si>
  <si>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</si>
  <si>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</si>
  <si>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</si>
  <si>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</si>
  <si>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</si>
  <si>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</si>
  <si>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</si>
  <si>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</si>
  <si>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</si>
  <si>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</si>
  <si>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</si>
  <si>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</si>
  <si>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</si>
  <si>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</si>
  <si>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</si>
  <si>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</si>
  <si>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</si>
  <si>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</si>
  <si>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</si>
  <si>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</si>
  <si>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</si>
  <si>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</si>
  <si>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</si>
  <si>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</si>
  <si>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</si>
  <si>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</si>
  <si>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</si>
  <si>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</si>
  <si>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</si>
  <si>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</si>
  <si>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</si>
  <si>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</si>
  <si>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</si>
  <si>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</si>
  <si>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</si>
  <si>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</si>
  <si>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</si>
  <si>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</si>
  <si>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</si>
  <si>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</si>
  <si>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</si>
  <si>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</si>
  <si>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</si>
  <si>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</si>
  <si>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</si>
  <si>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</si>
  <si>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</si>
  <si>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</si>
  <si>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</si>
  <si>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</si>
  <si>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</si>
  <si>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</si>
  <si>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</si>
  <si>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</si>
  <si>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</si>
  <si>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</si>
  <si>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</si>
  <si>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</si>
  <si>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</si>
  <si>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</si>
  <si>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</si>
  <si>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</si>
  <si>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</si>
  <si>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</si>
  <si>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</si>
  <si>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</si>
  <si>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</si>
  <si>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</si>
  <si>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</si>
  <si>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</si>
  <si>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</si>
  <si>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</si>
  <si>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</si>
  <si>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</si>
  <si>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</si>
  <si>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</si>
  <si>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</si>
  <si>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</si>
  <si>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</si>
  <si>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</si>
  <si>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</si>
  <si>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</si>
  <si>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</si>
  <si>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</si>
  <si>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</si>
  <si>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</si>
  <si>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</si>
  <si>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</si>
  <si>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</si>
  <si>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</si>
  <si>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</si>
  <si>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</si>
  <si>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</si>
  <si>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</si>
  <si>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</si>
  <si>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</si>
  <si>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</si>
  <si>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</si>
  <si>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</si>
  <si>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</si>
  <si>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</si>
  <si>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</si>
  <si>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</si>
  <si>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</si>
  <si>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</si>
  <si>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</si>
  <si>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</si>
  <si>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</si>
  <si>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</si>
  <si>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</si>
  <si>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</si>
  <si>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</si>
  <si>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</si>
  <si>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</si>
  <si>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</si>
  <si>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</si>
  <si>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</si>
  <si>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</si>
  <si>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</si>
  <si>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</si>
  <si>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</si>
  <si>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</si>
  <si>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</si>
  <si>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</si>
  <si>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</si>
  <si>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</si>
  <si>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</si>
  <si>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</si>
  <si>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</si>
  <si>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</si>
  <si>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</si>
  <si>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</si>
  <si>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</si>
  <si>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</si>
  <si>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</si>
  <si>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</si>
  <si>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</si>
  <si>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</si>
  <si>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</si>
  <si>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</si>
  <si>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</si>
  <si>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</si>
  <si>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</si>
  <si>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</si>
  <si>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</si>
  <si>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</si>
  <si>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</si>
  <si>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</si>
  <si>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</si>
  <si>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</si>
  <si>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</si>
  <si>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</si>
  <si>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</si>
  <si>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</si>
  <si>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</si>
  <si>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</si>
  <si>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</si>
  <si>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</si>
  <si>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</si>
  <si>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</si>
  <si>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</si>
  <si>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</si>
  <si>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</si>
  <si>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</si>
  <si>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</si>
  <si>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</si>
  <si>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</si>
  <si>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</si>
  <si>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</si>
  <si>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</si>
  <si>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</si>
  <si>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</si>
  <si>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</si>
  <si>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</si>
  <si>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</si>
  <si>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</si>
  <si>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</si>
  <si>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</si>
  <si>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</si>
  <si>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</si>
  <si>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</si>
  <si>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</si>
  <si>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</si>
  <si>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</si>
  <si>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</si>
  <si>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</si>
  <si>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</si>
  <si>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</si>
  <si>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</si>
  <si>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</si>
  <si>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</si>
  <si>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</si>
  <si>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</si>
  <si>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</si>
  <si>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</si>
  <si>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</si>
  <si>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</si>
  <si>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</si>
  <si>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</si>
  <si>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</si>
  <si>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</si>
  <si>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</si>
  <si>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</si>
  <si>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</si>
  <si>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</si>
  <si>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</si>
  <si>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</si>
  <si>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</si>
  <si>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</si>
  <si>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</si>
  <si>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</si>
  <si>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</si>
  <si>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</si>
  <si>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</si>
  <si>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</si>
  <si>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</si>
  <si>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</si>
  <si>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</si>
  <si>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</si>
  <si>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</si>
  <si>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</si>
  <si>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</si>
  <si>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</si>
  <si>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</si>
  <si>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</si>
  <si>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</si>
  <si>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</si>
  <si>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</si>
  <si>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</si>
  <si>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</si>
  <si>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</si>
  <si>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</si>
  <si>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</si>
  <si>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</si>
  <si>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</si>
  <si>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</si>
  <si>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</si>
  <si>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</si>
  <si>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</si>
  <si>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</si>
  <si>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</si>
  <si>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</si>
  <si>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</si>
  <si>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</si>
  <si>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</si>
  <si>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</si>
  <si>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</si>
  <si>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</si>
  <si>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</si>
  <si>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</si>
  <si>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</si>
  <si>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</si>
  <si>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</si>
  <si>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</si>
  <si>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</si>
  <si>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</si>
  <si>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</si>
  <si>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</si>
  <si>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</si>
  <si>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</si>
  <si>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</si>
  <si>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</si>
  <si>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</si>
  <si>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</si>
  <si>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</si>
  <si>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</si>
  <si>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</si>
  <si>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</si>
  <si>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</si>
  <si>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</si>
  <si>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</si>
  <si>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</si>
  <si>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</si>
  <si>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</si>
  <si>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</si>
  <si>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</si>
  <si>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</si>
  <si>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</si>
  <si>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</si>
  <si>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</si>
  <si>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</si>
  <si>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</si>
  <si>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</si>
  <si>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</si>
  <si>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</si>
  <si>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</si>
  <si>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</si>
  <si>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</si>
  <si>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</si>
  <si>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</si>
  <si>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</si>
  <si>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</si>
  <si>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</si>
  <si>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</si>
  <si>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</si>
  <si>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</si>
  <si>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</si>
  <si>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</si>
  <si>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</si>
  <si>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</si>
  <si>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</si>
  <si>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</si>
  <si>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</si>
  <si>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</si>
  <si>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</si>
  <si>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</si>
  <si>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</si>
  <si>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</si>
  <si>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</si>
  <si>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</si>
  <si>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</si>
  <si>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</si>
  <si>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</si>
  <si>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</si>
  <si>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</si>
  <si>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</si>
  <si>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</si>
  <si>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</si>
  <si>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</si>
  <si>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</si>
  <si>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</si>
  <si>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</si>
  <si>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</si>
  <si>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</si>
  <si>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</si>
  <si>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</si>
  <si>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</si>
  <si>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</si>
  <si>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</si>
  <si>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</si>
  <si>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</si>
  <si>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</si>
  <si>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</si>
  <si>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</si>
  <si>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</si>
  <si>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</si>
  <si>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</si>
  <si>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</si>
  <si>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</si>
  <si>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</si>
  <si>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</si>
  <si>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</si>
  <si>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</si>
  <si>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</si>
  <si>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</si>
  <si>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</si>
  <si>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</si>
  <si>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</si>
  <si>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</si>
  <si>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</si>
  <si>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</si>
  <si>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</si>
  <si>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</si>
  <si>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</si>
  <si>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</si>
  <si>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</si>
  <si>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</si>
  <si>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</si>
  <si>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</si>
  <si>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</si>
  <si>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</si>
  <si>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</si>
  <si>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</si>
  <si>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</si>
  <si>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</si>
  <si>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</si>
  <si>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</si>
  <si>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</si>
  <si>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</si>
  <si>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</si>
  <si>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</si>
  <si>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</si>
  <si>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</si>
  <si>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</si>
  <si>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</si>
  <si>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</si>
  <si>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</si>
  <si>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</si>
  <si>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</si>
  <si>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</si>
  <si>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</si>
  <si>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</si>
  <si>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</si>
  <si>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</si>
  <si>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</si>
  <si>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</si>
  <si>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</si>
  <si>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</si>
  <si>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</si>
  <si>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</si>
  <si>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</si>
  <si>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</si>
  <si>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</si>
  <si>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</si>
  <si>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</si>
  <si>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</si>
  <si>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</si>
  <si>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</si>
  <si>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</si>
  <si>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</si>
  <si>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</si>
  <si>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</si>
  <si>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</si>
  <si>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</si>
  <si>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</si>
  <si>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</si>
  <si>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</si>
  <si>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</si>
  <si>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</si>
  <si>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</si>
  <si>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</si>
  <si>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</si>
  <si>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</si>
  <si>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</si>
  <si>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</si>
  <si>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</si>
  <si>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</si>
  <si>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</si>
  <si>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</si>
  <si>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</si>
  <si>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</si>
  <si>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</si>
  <si>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</si>
  <si>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</si>
  <si>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</si>
  <si>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</si>
  <si>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</si>
  <si>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</si>
  <si>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</si>
  <si>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</si>
  <si>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</si>
  <si>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</si>
  <si>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</si>
  <si>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</si>
  <si>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</si>
  <si>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</si>
  <si>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</si>
  <si>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</si>
  <si>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</si>
  <si>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</si>
  <si>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</si>
  <si>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</si>
  <si>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</si>
  <si>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</si>
  <si>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</si>
  <si>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</si>
  <si>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</si>
  <si>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</si>
  <si>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</si>
  <si>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</si>
  <si>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</si>
  <si>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</si>
  <si>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</si>
  <si>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</si>
  <si>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</si>
  <si>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</si>
  <si>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</si>
  <si>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</si>
  <si>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</si>
  <si>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</si>
  <si>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</si>
  <si>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</si>
  <si>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</si>
  <si>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</si>
  <si>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</si>
  <si>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</si>
  <si>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</si>
  <si>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</si>
  <si>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</si>
  <si>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</si>
  <si>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</si>
  <si>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</si>
  <si>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</si>
  <si>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</si>
  <si>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</si>
  <si>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</si>
  <si>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</si>
  <si>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</si>
  <si>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</si>
  <si>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</si>
  <si>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</si>
  <si>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</si>
  <si>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</si>
  <si>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</si>
  <si>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</si>
  <si>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</si>
  <si>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</si>
  <si>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</si>
  <si>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</si>
  <si>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</si>
  <si>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</si>
  <si>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</si>
  <si>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</si>
  <si>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</si>
  <si>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</si>
  <si>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</si>
  <si>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</si>
  <si>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</si>
  <si>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</si>
  <si>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</si>
  <si>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</si>
  <si>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</si>
  <si>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</si>
  <si>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</si>
  <si>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</si>
  <si>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</si>
  <si>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</si>
  <si>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</si>
  <si>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</si>
  <si>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</si>
  <si>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</si>
  <si>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</si>
  <si>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</si>
  <si>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</si>
  <si>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</si>
  <si>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</si>
  <si>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</si>
  <si>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</si>
  <si>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</si>
  <si>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</si>
  <si>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</si>
  <si>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</si>
  <si>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</si>
  <si>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</si>
  <si>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</si>
  <si>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</si>
  <si>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</si>
  <si>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</si>
  <si>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</si>
  <si>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</si>
  <si>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</si>
  <si>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</si>
  <si>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</si>
  <si>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</si>
  <si>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</si>
  <si>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</si>
  <si>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</si>
  <si>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</si>
  <si>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</si>
  <si>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</si>
  <si>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</si>
  <si>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</si>
  <si>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</si>
  <si>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</si>
  <si>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</si>
  <si>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</si>
  <si>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</si>
  <si>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</si>
  <si>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</si>
  <si>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</si>
  <si>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</si>
  <si>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</si>
  <si>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</si>
  <si>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</si>
  <si>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</si>
  <si>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</si>
  <si>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</si>
  <si>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</si>
  <si>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</si>
  <si>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</si>
  <si>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</si>
  <si>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</si>
  <si>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</si>
  <si>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</si>
  <si>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</si>
  <si>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</si>
  <si>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</si>
  <si>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</si>
  <si>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</si>
  <si>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</si>
  <si>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</si>
  <si>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</si>
  <si>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</si>
  <si>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</si>
  <si>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</si>
  <si>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</si>
  <si>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</si>
  <si>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</si>
  <si>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</si>
  <si>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</si>
  <si>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</si>
  <si>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</si>
  <si>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</si>
  <si>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</si>
  <si>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</si>
  <si>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</si>
  <si>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</si>
  <si>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</si>
  <si>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</si>
  <si>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</si>
  <si>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</si>
  <si>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</si>
  <si>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</si>
  <si>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</si>
  <si>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</si>
  <si>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</si>
  <si>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</si>
  <si>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</si>
  <si>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</si>
  <si>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</si>
  <si>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</si>
  <si>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</si>
  <si>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</si>
  <si>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</si>
  <si>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</si>
  <si>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</si>
  <si>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</si>
  <si>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</si>
  <si>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</si>
  <si>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</si>
  <si>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</si>
  <si>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</si>
  <si>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</si>
  <si>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</si>
  <si>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</si>
  <si>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</si>
  <si>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</si>
  <si>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</si>
  <si>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</si>
  <si>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</si>
  <si>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</si>
  <si>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</si>
  <si>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</si>
  <si>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</si>
  <si>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</si>
  <si>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</si>
  <si>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</si>
  <si>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</si>
  <si>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</si>
  <si>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</si>
  <si>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</si>
  <si>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</si>
  <si>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</si>
  <si>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</si>
  <si>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</si>
  <si>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</si>
  <si>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</si>
  <si>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</si>
  <si>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</si>
  <si>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</si>
  <si>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</si>
  <si>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</si>
  <si>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</si>
  <si>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</si>
  <si>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</si>
  <si>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</si>
  <si>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</si>
  <si>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</si>
  <si>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</si>
  <si>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</si>
  <si>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</si>
  <si>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</si>
  <si>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</si>
  <si>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</si>
  <si>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</si>
  <si>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</si>
  <si>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</si>
  <si>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</si>
  <si>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</si>
  <si>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</si>
  <si>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</si>
  <si>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</si>
  <si>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</si>
  <si>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</si>
  <si>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</si>
  <si>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</si>
  <si>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</si>
  <si>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</si>
  <si>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</si>
  <si>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</si>
  <si>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</si>
  <si>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</si>
  <si>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</si>
  <si>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</si>
  <si>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</si>
  <si>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</si>
  <si>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</si>
  <si>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</si>
  <si>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</si>
  <si>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</si>
  <si>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</si>
  <si>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</si>
  <si>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</si>
  <si>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</si>
  <si>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</si>
  <si>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</si>
  <si>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</si>
  <si>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</si>
  <si>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</si>
  <si>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</si>
  <si>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</si>
  <si>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</si>
  <si>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</si>
  <si>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</si>
  <si>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</si>
  <si>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</si>
  <si>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</si>
  <si>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</si>
  <si>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</si>
  <si>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</si>
  <si>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</si>
  <si>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</si>
  <si>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</si>
  <si>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</si>
  <si>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</si>
  <si>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</si>
  <si>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</si>
  <si>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</si>
  <si>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</si>
  <si>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</si>
  <si>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</si>
  <si>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</si>
  <si>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</si>
  <si>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</si>
  <si>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</si>
  <si>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</si>
  <si>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</si>
  <si>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</si>
  <si>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</si>
  <si>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</si>
  <si>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</si>
  <si>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</si>
  <si>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</si>
  <si>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</si>
  <si>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</si>
  <si>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</si>
  <si>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</si>
  <si>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</si>
  <si>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</si>
  <si>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</si>
  <si>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</si>
  <si>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</si>
  <si>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</si>
  <si>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</si>
  <si>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</si>
  <si>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</si>
  <si>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</si>
  <si>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</si>
  <si>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</si>
  <si>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</si>
  <si>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</si>
  <si>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</si>
  <si>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</si>
  <si>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</si>
  <si>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</si>
  <si>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</si>
  <si>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</si>
  <si>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</si>
  <si>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</si>
  <si>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</si>
  <si>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</si>
  <si>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</si>
  <si>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</si>
  <si>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</si>
  <si>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</si>
  <si>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</si>
  <si>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</si>
  <si>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</si>
  <si>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</si>
  <si>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</si>
  <si>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</si>
  <si>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</si>
  <si>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</si>
  <si>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</si>
  <si>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</si>
  <si>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</si>
  <si>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</si>
  <si>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</si>
  <si>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</si>
  <si>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</si>
  <si>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</si>
  <si>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</si>
  <si>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</si>
  <si>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</si>
  <si>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</si>
  <si>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</si>
  <si>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</si>
  <si>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</si>
  <si>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</si>
  <si>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</si>
  <si>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</si>
  <si>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</si>
  <si>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</si>
  <si>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</si>
  <si>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</si>
  <si>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</si>
  <si>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</si>
  <si>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</si>
  <si>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</si>
  <si>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</si>
  <si>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</si>
  <si>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</si>
  <si>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</si>
  <si>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</si>
  <si>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</si>
  <si>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</si>
  <si>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</si>
  <si>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</si>
  <si>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</si>
  <si>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</si>
  <si>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</si>
  <si>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</si>
  <si>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</si>
  <si>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</si>
  <si>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</si>
  <si>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</si>
  <si>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</si>
  <si>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</si>
  <si>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</si>
  <si>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</si>
  <si>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</si>
  <si>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</si>
  <si>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</si>
  <si>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</si>
  <si>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</si>
  <si>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</si>
  <si>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</si>
  <si>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</si>
  <si>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</si>
  <si>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</si>
  <si>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</si>
  <si>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</si>
  <si>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</si>
  <si>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</si>
  <si>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</si>
  <si>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</si>
  <si>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</si>
  <si>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</si>
  <si>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</si>
  <si>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</si>
  <si>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</si>
  <si>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</si>
  <si>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</si>
  <si>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</si>
  <si>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</si>
  <si>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</si>
  <si>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</si>
  <si>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</si>
  <si>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</si>
  <si>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</si>
  <si>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</si>
  <si>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</si>
  <si>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</si>
  <si>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</si>
  <si>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</si>
  <si>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</si>
  <si>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</si>
  <si>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</si>
  <si>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</si>
  <si>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</si>
  <si>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</si>
  <si>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</si>
  <si>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</si>
  <si>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</si>
  <si>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</si>
  <si>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</si>
  <si>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</si>
  <si>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</si>
  <si>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</si>
  <si>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</si>
  <si>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</si>
  <si>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</si>
  <si>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</si>
  <si>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</si>
  <si>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</si>
  <si>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</si>
  <si>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</si>
  <si>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</si>
  <si>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</si>
  <si>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</si>
  <si>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</si>
  <si>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</si>
  <si>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</si>
  <si>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</si>
  <si>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</si>
  <si>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</si>
  <si>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</si>
  <si>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</si>
  <si>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</si>
  <si>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</si>
  <si>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</si>
  <si>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</si>
  <si>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</si>
  <si>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</si>
  <si>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</si>
  <si>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</si>
  <si>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</si>
  <si>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</si>
  <si>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</si>
  <si>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</si>
  <si>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</si>
  <si>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</si>
  <si>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</si>
  <si>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</si>
  <si>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</si>
  <si>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</si>
  <si>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</si>
  <si>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</si>
  <si>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</si>
  <si>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</si>
  <si>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</si>
  <si>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</si>
  <si>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</si>
  <si>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</si>
  <si>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</si>
  <si>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</si>
  <si>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</si>
  <si>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</si>
  <si>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</si>
  <si>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</si>
  <si>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</si>
  <si>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</si>
  <si>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</si>
  <si>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</si>
  <si>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</si>
  <si>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</si>
  <si>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</si>
  <si>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</si>
  <si>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</si>
  <si>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</si>
  <si>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</si>
  <si>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</si>
  <si>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</si>
  <si>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</si>
  <si>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</si>
  <si>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</si>
  <si>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</si>
  <si>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</si>
  <si>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</si>
  <si>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</si>
  <si>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</si>
  <si>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</si>
  <si>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</si>
  <si>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</si>
  <si>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</si>
  <si>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</si>
  <si>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</si>
  <si>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</si>
  <si>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</si>
  <si>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</si>
  <si>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</si>
  <si>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</si>
  <si>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</si>
  <si>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</si>
  <si>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</si>
  <si>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</si>
  <si>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</si>
  <si>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</si>
  <si>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</si>
  <si>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</si>
  <si>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</si>
  <si>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</si>
  <si>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</si>
  <si>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</si>
  <si>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</si>
  <si>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</si>
  <si>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</si>
  <si>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</si>
  <si>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</si>
  <si>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</si>
  <si>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</si>
  <si>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</si>
  <si>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</si>
  <si>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</si>
  <si>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</si>
  <si>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</si>
  <si>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</si>
  <si>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</si>
  <si>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</si>
  <si>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</si>
  <si>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</si>
  <si>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</si>
  <si>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</si>
  <si>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</si>
  <si>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</si>
  <si>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</si>
  <si>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</si>
  <si>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</si>
  <si>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</si>
  <si>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</si>
  <si>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</si>
  <si>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</si>
  <si>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</si>
  <si>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</si>
  <si>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</si>
  <si>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</si>
  <si>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</si>
  <si>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</si>
  <si>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</si>
  <si>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</si>
  <si>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</si>
  <si>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</si>
  <si>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</si>
  <si>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</si>
  <si>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</si>
  <si>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</si>
  <si>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</si>
  <si>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</si>
  <si>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</si>
  <si>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</si>
  <si>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</si>
  <si>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</si>
  <si>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</si>
  <si>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</si>
  <si>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</si>
  <si>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</si>
  <si>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</si>
  <si>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</si>
  <si>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</si>
  <si>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</si>
  <si>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</si>
  <si>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</si>
  <si>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</si>
  <si>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</si>
  <si>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</si>
  <si>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</si>
  <si>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</si>
  <si>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</si>
  <si>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</si>
  <si>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</si>
  <si>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</si>
  <si>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</si>
  <si>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</si>
  <si>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</si>
  <si>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</si>
  <si>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</si>
  <si>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</si>
  <si>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</si>
  <si>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</si>
  <si>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</si>
  <si>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</si>
  <si>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</si>
  <si>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</si>
  <si>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</si>
  <si>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</si>
  <si>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</si>
  <si>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</si>
  <si>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</si>
  <si>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</si>
  <si>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</si>
  <si>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</si>
  <si>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</si>
  <si>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</si>
  <si>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</si>
  <si>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</si>
  <si>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</si>
  <si>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</si>
  <si>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</si>
  <si>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</si>
  <si>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</si>
  <si>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</si>
  <si>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</si>
  <si>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</si>
  <si>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</si>
  <si>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</si>
  <si>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</si>
  <si>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</si>
  <si>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</si>
  <si>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</si>
  <si>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</si>
  <si>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</si>
  <si>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</si>
  <si>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</si>
  <si>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</si>
  <si>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</si>
  <si>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</si>
  <si>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</si>
  <si>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</si>
  <si>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</si>
  <si>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</si>
  <si>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</si>
  <si>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</si>
  <si>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</si>
  <si>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</si>
  <si>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</si>
  <si>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</si>
  <si>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</si>
  <si>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</si>
  <si>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</si>
  <si>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</si>
  <si>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</si>
  <si>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</si>
  <si>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</si>
  <si>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</si>
  <si>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</si>
  <si>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</si>
  <si>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</si>
  <si>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</si>
  <si>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</si>
  <si>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</si>
  <si>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</si>
  <si>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</si>
  <si>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</si>
  <si>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</si>
  <si>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</si>
  <si>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</si>
  <si>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</si>
  <si>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</si>
  <si>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</si>
  <si>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</si>
  <si>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</si>
  <si>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</si>
  <si>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</si>
  <si>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</si>
  <si>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</si>
  <si>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</si>
  <si>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</si>
  <si>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</si>
  <si>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</si>
  <si>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</si>
  <si>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</si>
  <si>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</si>
  <si>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</si>
  <si>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</si>
  <si>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</si>
  <si>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</si>
  <si>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</si>
  <si>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</si>
  <si>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</si>
  <si>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</si>
  <si>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</si>
  <si>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</si>
  <si>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</si>
  <si>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</si>
  <si>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</si>
  <si>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</si>
  <si>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</si>
  <si>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</si>
  <si>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</si>
  <si>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</si>
  <si>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</si>
  <si>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</si>
  <si>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</si>
  <si>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</si>
  <si>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</si>
  <si>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</si>
  <si>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</si>
  <si>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</si>
  <si>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</si>
  <si>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</si>
  <si>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</si>
  <si>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</si>
  <si>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</si>
  <si>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</si>
  <si>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</si>
  <si>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</si>
  <si>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</si>
  <si>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</si>
  <si>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</si>
  <si>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</si>
  <si>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</si>
  <si>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</si>
  <si>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</si>
  <si>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</si>
  <si>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</si>
  <si>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</si>
  <si>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</si>
  <si>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</si>
  <si>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</si>
  <si>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</si>
  <si>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</si>
  <si>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</si>
  <si>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</si>
  <si>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</si>
  <si>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</si>
  <si>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</si>
  <si>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</si>
  <si>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</si>
  <si>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</si>
  <si>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</si>
  <si>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</si>
  <si>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</si>
  <si>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</si>
  <si>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</si>
  <si>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</si>
  <si>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</si>
  <si>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</si>
  <si>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</si>
  <si>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</si>
  <si>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</si>
  <si>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</si>
  <si>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</si>
  <si>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</si>
  <si>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</si>
  <si>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</si>
  <si>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</si>
  <si>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</si>
  <si>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</si>
  <si>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</si>
  <si>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</si>
  <si>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</si>
  <si>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</si>
  <si>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</si>
  <si>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</si>
  <si>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</si>
  <si>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</si>
  <si>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</si>
  <si>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</si>
  <si>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</si>
  <si>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</si>
  <si>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</si>
  <si>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</si>
  <si>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</si>
  <si>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</si>
  <si>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</si>
  <si>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</si>
  <si>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</si>
  <si>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</si>
  <si>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</si>
  <si>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</si>
  <si>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</si>
  <si>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</si>
  <si>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</si>
  <si>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</si>
  <si>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</si>
  <si>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</si>
  <si>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</si>
  <si>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</si>
  <si>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</si>
  <si>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</si>
  <si>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</si>
  <si>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</si>
  <si>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</si>
  <si>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</si>
  <si>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</si>
  <si>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</si>
  <si>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</si>
  <si>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</si>
  <si>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</si>
  <si>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</si>
  <si>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</si>
  <si>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</si>
  <si>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</si>
  <si>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</si>
  <si>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</si>
  <si>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</si>
  <si>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</si>
  <si>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</si>
  <si>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</si>
  <si>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</si>
  <si>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</si>
  <si>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</si>
  <si>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</si>
  <si>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</si>
  <si>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</si>
  <si>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</si>
  <si>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</si>
  <si>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</si>
  <si>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</si>
  <si>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</si>
  <si>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</si>
  <si>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</si>
  <si>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</si>
  <si>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</si>
  <si>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</si>
  <si>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</si>
  <si>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</si>
  <si>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</si>
  <si>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</si>
  <si>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</si>
  <si>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</si>
  <si>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</si>
  <si>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</si>
  <si>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</si>
  <si>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</si>
  <si>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</si>
  <si>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</si>
  <si>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</si>
  <si>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</si>
  <si>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</si>
  <si>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</si>
  <si>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</si>
  <si>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</si>
  <si>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</si>
  <si>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</si>
  <si>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</si>
  <si>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</si>
  <si>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</si>
  <si>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</si>
  <si>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</si>
  <si>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</si>
  <si>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</si>
  <si>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</si>
  <si>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</si>
  <si>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</si>
  <si>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</si>
  <si>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</si>
  <si>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</si>
  <si>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</si>
  <si>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</si>
  <si>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</si>
  <si>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</si>
  <si>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</si>
  <si>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</si>
  <si>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</si>
  <si>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</si>
  <si>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</si>
  <si>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</si>
  <si>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</si>
  <si>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</si>
  <si>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</si>
  <si>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</si>
  <si>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</si>
  <si>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</si>
  <si>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</si>
  <si>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</si>
  <si>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</si>
  <si>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</si>
  <si>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</si>
  <si>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</si>
  <si>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</si>
  <si>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</si>
  <si>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</si>
  <si>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</si>
  <si>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</si>
  <si>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</si>
  <si>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</si>
  <si>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</si>
  <si>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</si>
  <si>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</si>
  <si>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</si>
  <si>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</si>
  <si>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</si>
  <si>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</si>
  <si>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</si>
  <si>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</si>
  <si>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</si>
  <si>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</si>
  <si>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</si>
  <si>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</si>
  <si>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</si>
  <si>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</si>
  <si>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</si>
  <si>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</si>
  <si>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</si>
  <si>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</si>
  <si>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</si>
  <si>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</si>
  <si>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</si>
  <si>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</si>
  <si>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</si>
  <si>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</si>
  <si>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</si>
  <si>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</si>
  <si>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</si>
  <si>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</si>
  <si>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</si>
  <si>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</si>
  <si>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</si>
  <si>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</si>
  <si>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</si>
  <si>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</si>
  <si>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</si>
  <si>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</si>
  <si>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</si>
  <si>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</si>
  <si>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</si>
  <si>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</si>
  <si>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</si>
  <si>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</si>
  <si>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</si>
  <si>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</si>
  <si>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</si>
  <si>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</si>
  <si>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</si>
  <si>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</si>
  <si>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</si>
  <si>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</si>
  <si>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</si>
  <si>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</si>
  <si>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</si>
  <si>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</si>
  <si>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</si>
  <si>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</si>
  <si>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</si>
  <si>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</si>
  <si>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</si>
  <si>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</si>
  <si>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</si>
  <si>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</si>
  <si>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</si>
  <si>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</si>
  <si>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</si>
  <si>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</si>
  <si>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</si>
  <si>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</si>
  <si>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</si>
  <si>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</si>
  <si>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</si>
  <si>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</si>
  <si>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</si>
  <si>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</si>
  <si>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</si>
  <si>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</si>
  <si>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</si>
  <si>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</si>
  <si>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</si>
  <si>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</si>
  <si>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</si>
  <si>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</si>
  <si>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</si>
  <si>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</si>
  <si>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</si>
  <si>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</si>
  <si>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</si>
  <si>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</si>
  <si>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</si>
  <si>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</si>
  <si>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</si>
  <si>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</si>
  <si>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</si>
  <si>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</si>
  <si>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</si>
  <si>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</si>
  <si>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</si>
  <si>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</si>
  <si>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</si>
  <si>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</si>
  <si>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</si>
  <si>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</si>
  <si>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</si>
  <si>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</si>
  <si>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</si>
  <si>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</si>
  <si>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</si>
  <si>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</si>
  <si>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</si>
  <si>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</si>
  <si>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</si>
  <si>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</si>
  <si>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</si>
  <si>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</si>
  <si>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</si>
  <si>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</si>
  <si>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</si>
  <si>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</si>
  <si>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</si>
  <si>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</si>
  <si>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</si>
  <si>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</si>
  <si>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</si>
  <si>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</si>
  <si>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</si>
  <si>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</si>
  <si>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</si>
  <si>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</si>
  <si>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</si>
  <si>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</si>
  <si>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</si>
  <si>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</si>
  <si>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</si>
  <si>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</si>
  <si>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</si>
  <si>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</si>
  <si>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</si>
  <si>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</si>
  <si>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</si>
  <si>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</si>
  <si>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</si>
  <si>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</si>
  <si>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</si>
  <si>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</si>
  <si>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</si>
  <si>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</si>
  <si>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</si>
  <si>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</si>
  <si>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</si>
  <si>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</si>
  <si>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</si>
  <si>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</si>
  <si>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</si>
  <si>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</si>
  <si>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</si>
  <si>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</si>
  <si>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</si>
  <si>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</si>
  <si>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</si>
  <si>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</si>
  <si>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</si>
  <si>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</si>
  <si>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</si>
  <si>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</si>
  <si>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</si>
  <si>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</si>
  <si>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</si>
  <si>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</si>
  <si>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</si>
  <si>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</si>
  <si>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</si>
  <si>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</si>
  <si>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</si>
  <si>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</si>
  <si>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</si>
  <si>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</si>
  <si>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</si>
  <si>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</si>
  <si>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</si>
  <si>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</si>
  <si>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</si>
  <si>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</si>
  <si>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</si>
  <si>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</si>
  <si>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</si>
  <si>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</si>
  <si>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</si>
  <si>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</si>
  <si>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</si>
  <si>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</si>
  <si>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</si>
  <si>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</si>
  <si>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</si>
  <si>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</si>
  <si>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</si>
  <si>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</si>
  <si>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</si>
  <si>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</si>
  <si>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</si>
  <si>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</si>
  <si>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</si>
  <si>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</si>
  <si>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</si>
  <si>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</si>
  <si>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</si>
  <si>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</si>
  <si>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</si>
  <si>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</si>
  <si>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</si>
  <si>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</si>
  <si>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</si>
  <si>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</si>
  <si>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</si>
  <si>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</si>
  <si>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</si>
  <si>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</si>
  <si>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</si>
  <si>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</si>
  <si>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</si>
  <si>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</si>
  <si>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</si>
  <si>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</si>
  <si>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</si>
  <si>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</si>
  <si>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</si>
  <si>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</si>
  <si>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</si>
  <si>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</si>
  <si>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</si>
  <si>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</si>
  <si>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</si>
  <si>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</si>
  <si>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</si>
  <si>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</si>
  <si>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</si>
  <si>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</si>
  <si>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</si>
  <si>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</si>
  <si>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</si>
  <si>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</si>
  <si>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</si>
  <si>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</si>
  <si>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</si>
  <si>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</si>
  <si>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</si>
  <si>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</si>
  <si>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</si>
  <si>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</si>
  <si>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</si>
  <si>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</si>
  <si>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</si>
  <si>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</si>
  <si>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</si>
  <si>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</si>
  <si>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</si>
  <si>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</si>
  <si>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</si>
  <si>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</si>
  <si>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</si>
  <si>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</si>
  <si>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</si>
  <si>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</si>
  <si>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</si>
  <si>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</si>
  <si>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</si>
  <si>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</si>
  <si>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</si>
  <si>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</si>
  <si>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</si>
  <si>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</si>
  <si>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</si>
  <si>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</si>
  <si>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</si>
  <si>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</si>
  <si>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</si>
  <si>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</si>
  <si>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</si>
  <si>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</si>
  <si>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</si>
  <si>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</si>
  <si>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</si>
  <si>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</si>
  <si>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</si>
  <si>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</si>
  <si>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</si>
  <si>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</si>
  <si>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</si>
  <si>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</si>
  <si>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</si>
  <si>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</si>
  <si>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</si>
  <si>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</si>
  <si>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</si>
  <si>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</si>
  <si>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</si>
  <si>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</si>
  <si>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</si>
  <si>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</si>
  <si>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</si>
  <si>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</si>
  <si>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</si>
  <si>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</si>
  <si>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</si>
  <si>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</si>
  <si>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</si>
  <si>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</si>
  <si>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</si>
  <si>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</si>
  <si>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</si>
  <si>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</si>
  <si>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</si>
  <si>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</si>
  <si>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</si>
  <si>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</si>
  <si>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</si>
  <si>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</si>
  <si>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</si>
  <si>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</si>
  <si>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</si>
  <si>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</si>
  <si>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</si>
  <si>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</si>
  <si>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</si>
  <si>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</si>
  <si>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</si>
  <si>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</si>
  <si>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</si>
  <si>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</si>
  <si>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</si>
  <si>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</si>
  <si>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</si>
  <si>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</si>
  <si>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</si>
  <si>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</si>
  <si>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</si>
  <si>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</si>
  <si>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</si>
  <si>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</si>
  <si>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</si>
  <si>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</si>
  <si>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</si>
  <si>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</si>
  <si>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</si>
  <si>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</si>
  <si>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</si>
  <si>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</si>
  <si>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</si>
  <si>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</si>
  <si>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</si>
  <si>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</si>
  <si>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</si>
  <si>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</si>
  <si>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</si>
  <si>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</si>
  <si>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</si>
  <si>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</si>
  <si>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</si>
  <si>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</si>
  <si>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</si>
  <si>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</si>
  <si>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</si>
  <si>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</si>
  <si>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</si>
  <si>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</si>
  <si>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</si>
  <si>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</si>
  <si>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</si>
  <si>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</si>
  <si>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</si>
  <si>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</si>
  <si>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</si>
  <si>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</si>
  <si>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</si>
  <si>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</si>
  <si>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</si>
  <si>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</si>
  <si>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</si>
  <si>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</si>
  <si>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</si>
  <si>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</si>
  <si>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</si>
  <si>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</si>
  <si>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</si>
  <si>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</si>
  <si>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</si>
  <si>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</si>
  <si>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</si>
  <si>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</si>
  <si>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</si>
  <si>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</si>
  <si>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</si>
  <si>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</si>
  <si>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</si>
  <si>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</si>
  <si>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</si>
  <si>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</si>
  <si>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</si>
  <si>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</si>
  <si>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</si>
  <si>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</si>
  <si>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</si>
  <si>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</si>
  <si>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</si>
  <si>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</si>
  <si>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</si>
  <si>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</si>
  <si>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</si>
  <si>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</si>
  <si>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</si>
  <si>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</si>
  <si>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</si>
  <si>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</si>
  <si>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</si>
  <si>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</si>
  <si>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</si>
  <si>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</si>
  <si>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</si>
  <si>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</si>
  <si>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</si>
  <si>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</si>
  <si>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</si>
  <si>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</si>
  <si>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</si>
  <si>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</si>
  <si>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</si>
  <si>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</si>
  <si>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</si>
  <si>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</si>
  <si>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</si>
  <si>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</si>
  <si>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</si>
  <si>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</si>
  <si>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</si>
  <si>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</si>
  <si>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</si>
  <si>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</si>
  <si>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</si>
  <si>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</si>
  <si>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</si>
  <si>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</si>
  <si>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</si>
  <si>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</si>
  <si>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</si>
  <si>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</si>
  <si>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</si>
  <si>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</si>
  <si>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</si>
  <si>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</si>
  <si>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</si>
  <si>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</si>
  <si>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</si>
  <si>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</si>
  <si>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</si>
  <si>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</si>
  <si>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</si>
  <si>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</si>
  <si>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</si>
  <si>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</si>
  <si>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</si>
  <si>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</si>
  <si>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</si>
  <si>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</si>
  <si>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</si>
  <si>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</si>
  <si>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</si>
  <si>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</si>
  <si>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</si>
  <si>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</si>
  <si>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</si>
  <si>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</si>
  <si>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</si>
  <si>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</si>
  <si>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</si>
  <si>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</si>
  <si>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</si>
  <si>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</si>
  <si>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</si>
  <si>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</si>
  <si>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</si>
  <si>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</si>
  <si>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</si>
  <si>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</si>
  <si>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</si>
  <si>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</si>
  <si>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</si>
  <si>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</si>
  <si>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</si>
  <si>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</si>
  <si>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</si>
  <si>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</si>
  <si>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</si>
  <si>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</si>
  <si>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</si>
  <si>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</si>
  <si>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</si>
  <si>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</si>
  <si>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</si>
  <si>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</si>
  <si>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</si>
  <si>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</si>
  <si>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</si>
  <si>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</si>
  <si>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</si>
  <si>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</si>
  <si>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</si>
  <si>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</si>
  <si>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</si>
  <si>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</si>
  <si>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</si>
  <si>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</si>
  <si>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</si>
  <si>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</si>
  <si>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</si>
  <si>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</si>
  <si>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</si>
  <si>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</si>
  <si>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</si>
  <si>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</si>
  <si>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</si>
  <si>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</si>
  <si>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</si>
  <si>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</si>
  <si>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</si>
  <si>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</si>
  <si>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</si>
  <si>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</si>
  <si>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</si>
  <si>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</si>
  <si>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</si>
  <si>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</si>
  <si>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</si>
  <si>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</si>
  <si>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</si>
  <si>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</si>
  <si>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</si>
  <si>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</si>
  <si>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</si>
  <si>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</si>
  <si>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</si>
  <si>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</si>
  <si>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</si>
  <si>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</si>
  <si>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</si>
  <si>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</si>
  <si>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</si>
  <si>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</si>
  <si>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</si>
  <si>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</si>
  <si>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</si>
  <si>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</si>
  <si>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</si>
  <si>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</si>
  <si>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</si>
  <si>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</si>
  <si>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</si>
  <si>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</si>
  <si>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</si>
  <si>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</si>
  <si>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</si>
  <si>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</si>
  <si>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</si>
  <si>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</si>
  <si>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</si>
  <si>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</si>
  <si>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</si>
  <si>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</si>
  <si>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</si>
  <si>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</si>
  <si>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</si>
  <si>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</si>
  <si>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</si>
  <si>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</si>
  <si>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</si>
  <si>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</si>
  <si>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</si>
  <si>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</si>
  <si>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</si>
  <si>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</si>
  <si>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</si>
  <si>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</si>
  <si>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</si>
  <si>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</si>
  <si>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</si>
  <si>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</si>
  <si>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</si>
  <si>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</si>
  <si>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</si>
  <si>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</si>
  <si>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</si>
  <si>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</si>
  <si>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</si>
  <si>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</si>
  <si>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</si>
  <si>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</si>
  <si>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</si>
  <si>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</si>
  <si>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</si>
  <si>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</si>
  <si>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</si>
  <si>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</si>
  <si>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</si>
  <si>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</si>
  <si>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</si>
  <si>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</si>
  <si>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</si>
  <si>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</si>
  <si>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</si>
  <si>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</si>
  <si>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</si>
  <si>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</si>
  <si>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</si>
  <si>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</si>
  <si>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</si>
  <si>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</si>
  <si>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</si>
  <si>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</si>
  <si>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</si>
  <si>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</si>
  <si>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</si>
  <si>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</si>
  <si>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</si>
  <si>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</si>
  <si>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</si>
  <si>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</si>
  <si>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</si>
  <si>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</si>
  <si>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</si>
  <si>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</si>
  <si>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</si>
  <si>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</si>
  <si>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</si>
  <si>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</si>
  <si>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</si>
  <si>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</si>
  <si>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</si>
  <si>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</si>
  <si>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</si>
  <si>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</si>
  <si>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</si>
  <si>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</si>
  <si>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</si>
  <si>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</si>
  <si>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</si>
  <si>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</si>
  <si>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</si>
  <si>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</si>
  <si>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</si>
  <si>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</si>
  <si>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</si>
  <si>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</si>
  <si>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</si>
  <si>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</si>
  <si>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</si>
  <si>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</si>
  <si>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</si>
  <si>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</si>
  <si>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</si>
  <si>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</si>
  <si>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</si>
  <si>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</si>
  <si>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</si>
  <si>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</si>
  <si>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</si>
  <si>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</si>
  <si>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</si>
  <si>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</si>
  <si>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</si>
  <si>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</si>
  <si>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</si>
  <si>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</si>
  <si>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</si>
  <si>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</si>
  <si>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</si>
  <si>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</si>
  <si>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</si>
  <si>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</si>
  <si>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</si>
  <si>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</si>
  <si>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</si>
  <si>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</si>
  <si>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</si>
  <si>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</si>
  <si>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</si>
  <si>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</si>
  <si>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</si>
  <si>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</si>
  <si>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</si>
  <si>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</si>
  <si>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</si>
  <si>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</si>
  <si>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</si>
  <si>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</si>
  <si>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</si>
  <si>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</si>
  <si>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</si>
  <si>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</si>
  <si>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</si>
  <si>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</si>
  <si>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</si>
  <si>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</si>
  <si>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</si>
  <si>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</si>
  <si>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</si>
  <si>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</si>
  <si>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</si>
  <si>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</si>
  <si>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</si>
  <si>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</si>
  <si>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</si>
  <si>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</si>
  <si>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</si>
  <si>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</si>
  <si>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</si>
  <si>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</si>
  <si>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</si>
  <si>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</si>
  <si>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</si>
  <si>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</si>
  <si>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</si>
  <si>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</si>
  <si>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</si>
  <si>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</si>
  <si>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</si>
  <si>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</si>
  <si>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</si>
  <si>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</si>
  <si>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</si>
  <si>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</si>
  <si>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</si>
  <si>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</si>
  <si>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</si>
  <si>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</si>
  <si>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</si>
  <si>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</si>
  <si>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</si>
  <si>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</si>
  <si>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</si>
  <si>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</si>
  <si>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</si>
  <si>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</si>
  <si>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</si>
  <si>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</si>
  <si>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</si>
  <si>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</si>
  <si>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</si>
  <si>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</si>
  <si>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</si>
  <si>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</si>
  <si>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</si>
  <si>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</si>
  <si>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</si>
  <si>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</si>
  <si>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</si>
  <si>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</si>
  <si>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</si>
  <si>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</si>
  <si>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</si>
  <si>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</si>
  <si>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</si>
  <si>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</si>
  <si>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</si>
  <si>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</si>
  <si>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</si>
  <si>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</si>
  <si>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</si>
  <si>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</si>
  <si>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</si>
  <si>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</si>
  <si>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</si>
  <si>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</si>
  <si>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</si>
  <si>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</si>
  <si>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</si>
  <si>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</si>
  <si>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</si>
  <si>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</si>
  <si>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</si>
  <si>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</si>
  <si>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</si>
  <si>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</si>
  <si>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</si>
  <si>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</si>
  <si>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</si>
  <si>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</si>
  <si>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</si>
  <si>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</si>
  <si>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</si>
  <si>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</si>
  <si>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</si>
  <si>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</si>
  <si>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</si>
  <si>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</si>
  <si>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</si>
  <si>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</si>
  <si>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</si>
  <si>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</si>
  <si>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</si>
  <si>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</si>
  <si>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</si>
  <si>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</si>
  <si>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</si>
  <si>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</si>
  <si>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</si>
  <si>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</si>
  <si>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</si>
  <si>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</si>
  <si>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</si>
  <si>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</si>
  <si>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</si>
  <si>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</si>
  <si>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</si>
  <si>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</si>
  <si>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</si>
  <si>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</si>
  <si>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</si>
  <si>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</si>
  <si>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</si>
  <si>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</si>
  <si>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</si>
  <si>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</si>
  <si>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</si>
  <si>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</si>
  <si>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</si>
  <si>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</si>
  <si>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</si>
  <si>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</si>
  <si>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</si>
  <si>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</si>
  <si>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</si>
  <si>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</si>
  <si>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</si>
  <si>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</si>
  <si>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</si>
  <si>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</si>
  <si>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</si>
  <si>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</si>
  <si>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</si>
  <si>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</si>
  <si>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</si>
  <si>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</si>
  <si>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</si>
  <si>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</si>
  <si>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</si>
  <si>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</si>
  <si>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</si>
  <si>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</si>
  <si>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</si>
  <si>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</si>
  <si>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</si>
  <si>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</si>
  <si>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</si>
  <si>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</si>
  <si>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</si>
  <si>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</si>
  <si>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</si>
  <si>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</si>
  <si>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</si>
  <si>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</si>
  <si>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</si>
  <si>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</si>
  <si>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</si>
  <si>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</si>
  <si>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</si>
  <si>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</si>
  <si>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</si>
  <si>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</si>
  <si>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</si>
  <si>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</si>
  <si>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</si>
  <si>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</si>
  <si>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</si>
  <si>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</si>
  <si>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</si>
  <si>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</si>
  <si>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</si>
  <si>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</si>
  <si>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</si>
  <si>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</si>
  <si>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</si>
  <si>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</si>
  <si>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</si>
  <si>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</si>
  <si>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</si>
  <si>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</si>
  <si>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</si>
  <si>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</si>
  <si>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</si>
  <si>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</si>
  <si>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</si>
  <si>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</si>
  <si>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</si>
  <si>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</si>
  <si>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</si>
  <si>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</si>
  <si>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</si>
  <si>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</si>
  <si>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</si>
  <si>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</si>
  <si>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</si>
  <si>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</si>
  <si>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</si>
  <si>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</si>
  <si>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</si>
  <si>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</si>
  <si>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</si>
  <si>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</si>
  <si>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</si>
  <si>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</si>
  <si>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</si>
  <si>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</si>
  <si>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</si>
  <si>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</si>
  <si>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</si>
  <si>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</si>
  <si>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</si>
  <si>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</si>
  <si>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</si>
  <si>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</si>
  <si>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</si>
  <si>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</si>
  <si>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</si>
  <si>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</si>
  <si>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</si>
  <si>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</si>
  <si>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</si>
  <si>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</si>
  <si>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</si>
  <si>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</si>
  <si>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</si>
  <si>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</si>
  <si>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</si>
  <si>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</si>
  <si>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</si>
  <si>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</si>
  <si>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</si>
  <si>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</si>
  <si>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</si>
  <si>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</si>
  <si>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</si>
  <si>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</si>
  <si>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</si>
  <si>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</si>
  <si>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</si>
  <si>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</si>
  <si>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</si>
  <si>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</si>
  <si>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</si>
  <si>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</si>
  <si>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</si>
  <si>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</si>
  <si>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</si>
  <si>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</si>
  <si>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</si>
  <si>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</si>
  <si>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</si>
  <si>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</si>
  <si>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</si>
  <si>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</si>
  <si>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</si>
  <si>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</si>
  <si>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</si>
  <si>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</si>
  <si>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</si>
  <si>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</si>
  <si>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</si>
  <si>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</si>
  <si>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</si>
  <si>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</si>
  <si>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</si>
  <si>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</si>
  <si>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</si>
  <si>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</si>
  <si>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</si>
  <si>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</si>
  <si>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</si>
  <si>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</si>
  <si>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</si>
  <si>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</si>
  <si>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</si>
  <si>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</si>
  <si>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</si>
  <si>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</si>
  <si>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</si>
  <si>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</si>
  <si>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</si>
  <si>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</si>
  <si>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</si>
  <si>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</si>
  <si>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</si>
  <si>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</si>
  <si>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</si>
  <si>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</si>
  <si>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</si>
  <si>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</si>
  <si>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</si>
  <si>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</si>
  <si>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</si>
  <si>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</si>
  <si>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</si>
  <si>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</si>
  <si>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</si>
  <si>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</si>
  <si>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</si>
  <si>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</si>
  <si>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</si>
  <si>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</si>
  <si>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</si>
  <si>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</si>
  <si>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</si>
  <si>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</si>
  <si>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</si>
  <si>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</si>
  <si>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</si>
  <si>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</si>
  <si>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</si>
  <si>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</si>
  <si>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</si>
  <si>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</si>
  <si>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</si>
  <si>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</si>
  <si>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</si>
  <si>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</si>
  <si>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</si>
  <si>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</si>
  <si>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</si>
  <si>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</si>
  <si>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</si>
  <si>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</si>
  <si>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</si>
  <si>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</si>
  <si>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</si>
  <si>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</si>
  <si>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</si>
  <si>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</si>
  <si>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</si>
  <si>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</si>
  <si>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</si>
  <si>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</si>
  <si>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</si>
  <si>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</si>
  <si>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</si>
  <si>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</si>
  <si>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</si>
  <si>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</si>
  <si>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</si>
  <si>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</si>
  <si>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</si>
  <si>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</si>
  <si>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</si>
  <si>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</si>
  <si>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</si>
  <si>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</si>
  <si>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</si>
  <si>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</si>
  <si>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</si>
  <si>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</si>
  <si>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</si>
  <si>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</si>
  <si>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</si>
  <si>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</si>
  <si>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</si>
  <si>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</si>
  <si>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</si>
  <si>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</si>
  <si>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</si>
  <si>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</si>
  <si>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</si>
  <si>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</si>
  <si>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</si>
  <si>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</si>
  <si>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</si>
  <si>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</si>
  <si>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</si>
  <si>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</si>
  <si>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</si>
  <si>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</si>
  <si>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</si>
  <si>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</si>
  <si>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</si>
  <si>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</si>
  <si>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</si>
  <si>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</si>
  <si>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</si>
  <si>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</si>
  <si>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</si>
  <si>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</si>
  <si>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</si>
  <si>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</si>
  <si>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</si>
  <si>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</si>
  <si>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</si>
  <si>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</si>
  <si>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</si>
  <si>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</si>
  <si>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</si>
  <si>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</si>
  <si>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</si>
  <si>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</si>
  <si>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</si>
  <si>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</si>
  <si>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</si>
  <si>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</si>
  <si>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</si>
  <si>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</si>
  <si>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</si>
  <si>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</si>
  <si>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</si>
  <si>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</si>
  <si>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</si>
  <si>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</si>
  <si>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</si>
  <si>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</si>
  <si>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</si>
  <si>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</si>
  <si>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</si>
  <si>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</si>
  <si>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</si>
  <si>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</si>
  <si>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</si>
  <si>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</si>
  <si>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</si>
  <si>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</si>
  <si>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</si>
  <si>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</si>
  <si>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</si>
  <si>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</si>
  <si>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</si>
  <si>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</si>
  <si>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</si>
  <si>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</si>
  <si>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</si>
  <si>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</si>
  <si>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</si>
  <si>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</si>
  <si>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</si>
  <si>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</si>
  <si>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</si>
  <si>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</si>
  <si>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</si>
  <si>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</si>
  <si>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</si>
  <si>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</si>
  <si>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</si>
  <si>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</si>
  <si>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</si>
  <si>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</si>
  <si>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</si>
  <si>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</si>
  <si>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</si>
  <si>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</si>
  <si>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</si>
  <si>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</si>
  <si>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</si>
  <si>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</si>
  <si>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</si>
  <si>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</si>
  <si>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</si>
  <si>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</si>
  <si>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</si>
  <si>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</si>
  <si>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</si>
  <si>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</si>
  <si>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</si>
  <si>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</si>
  <si>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</si>
  <si>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</si>
  <si>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</si>
  <si>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</si>
  <si>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</si>
  <si>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</si>
  <si>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</si>
  <si>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</si>
  <si>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</si>
  <si>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</si>
  <si>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</si>
  <si>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</si>
  <si>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</si>
  <si>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</si>
  <si>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</si>
  <si>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</si>
  <si>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</si>
  <si>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</si>
  <si>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</si>
  <si>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</si>
  <si>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</si>
  <si>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</si>
  <si>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</si>
  <si>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</si>
  <si>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</si>
  <si>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</si>
  <si>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</si>
  <si>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</si>
  <si>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</si>
  <si>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</si>
  <si>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</si>
  <si>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</si>
  <si>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</si>
  <si>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</si>
  <si>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</si>
  <si>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</si>
  <si>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</si>
  <si>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</si>
  <si>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</si>
  <si>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</si>
  <si>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</si>
  <si>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</si>
  <si>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</si>
  <si>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</si>
  <si>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</si>
  <si>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</si>
  <si>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</si>
  <si>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</si>
  <si>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</si>
  <si>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</si>
  <si>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</si>
  <si>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</si>
  <si>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</si>
  <si>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</si>
  <si>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</si>
  <si>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</si>
  <si>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</si>
  <si>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</si>
  <si>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</si>
  <si>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</si>
  <si>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</si>
  <si>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</si>
  <si>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</si>
  <si>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</si>
  <si>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</si>
  <si>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</si>
  <si>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</si>
  <si>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</si>
  <si>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</si>
  <si>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</si>
  <si>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</si>
  <si>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</si>
  <si>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</si>
  <si>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</si>
  <si>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</si>
  <si>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</si>
  <si>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</si>
  <si>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</si>
  <si>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</si>
  <si>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</si>
  <si>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</si>
  <si>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</si>
  <si>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</si>
  <si>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</si>
  <si>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</si>
  <si>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</si>
  <si>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</si>
  <si>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</si>
  <si>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</si>
  <si>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</si>
  <si>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</si>
  <si>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</si>
  <si>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</si>
  <si>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</si>
  <si>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</si>
  <si>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</si>
  <si>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</si>
  <si>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</si>
  <si>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</si>
  <si>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</si>
  <si>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</si>
  <si>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</si>
  <si>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</si>
  <si>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</si>
  <si>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</si>
  <si>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</si>
  <si>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</si>
  <si>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</si>
  <si>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</si>
  <si>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</si>
  <si>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</si>
  <si>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</si>
  <si>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</si>
  <si>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</si>
  <si>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</si>
  <si>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</si>
  <si>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</si>
  <si>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</si>
  <si>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</si>
  <si>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</si>
  <si>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</si>
  <si>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</si>
  <si>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</si>
  <si>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</si>
  <si>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</si>
  <si>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</si>
  <si>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</si>
  <si>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</si>
  <si>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</si>
  <si>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</si>
  <si>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</si>
  <si>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</si>
  <si>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</si>
  <si>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</si>
  <si>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</si>
  <si>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</si>
  <si>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</si>
  <si>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</si>
  <si>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</si>
  <si>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</si>
  <si>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</si>
  <si>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</si>
  <si>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</si>
  <si>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</si>
  <si>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</si>
  <si>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</si>
  <si>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</si>
  <si>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</si>
  <si>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</si>
  <si>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</si>
  <si>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</si>
  <si>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</si>
  <si>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</si>
  <si>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</si>
  <si>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</si>
  <si>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</si>
  <si>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</si>
  <si>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</si>
  <si>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</si>
  <si>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</si>
  <si>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</si>
  <si>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</si>
  <si>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</si>
  <si>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</si>
  <si>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</si>
  <si>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</si>
  <si>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</si>
  <si>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</si>
  <si>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</si>
  <si>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</si>
  <si>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</si>
  <si>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</si>
  <si>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</si>
  <si>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</si>
  <si>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</si>
  <si>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</si>
  <si>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</si>
  <si>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</si>
  <si>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</si>
  <si>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</si>
  <si>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</si>
  <si>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</si>
  <si>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</si>
  <si>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</si>
  <si>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</si>
  <si>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</si>
  <si>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</si>
  <si>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</si>
  <si>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</si>
  <si>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</si>
  <si>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</si>
  <si>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</si>
  <si>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</si>
  <si>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</si>
  <si>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</si>
  <si>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</si>
  <si>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</si>
  <si>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</si>
  <si>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</si>
  <si>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</si>
  <si>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</si>
  <si>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</si>
  <si>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</si>
  <si>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</si>
  <si>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</si>
  <si>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</si>
  <si>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</si>
  <si>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</si>
  <si>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</si>
  <si>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</si>
  <si>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</si>
  <si>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</si>
  <si>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</si>
  <si>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</si>
  <si>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</si>
  <si>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</si>
  <si>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</si>
  <si>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</si>
  <si>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</si>
  <si>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</si>
  <si>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</si>
  <si>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</si>
  <si>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</si>
  <si>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</si>
  <si>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</si>
  <si>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</si>
  <si>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</si>
  <si>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</si>
  <si>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</si>
  <si>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</si>
  <si>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</si>
  <si>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</si>
  <si>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</si>
  <si>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</si>
  <si>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</si>
  <si>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</si>
  <si>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</si>
  <si>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</si>
  <si>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</si>
  <si>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</si>
  <si>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</si>
  <si>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</si>
  <si>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</si>
  <si>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</si>
  <si>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</si>
  <si>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</si>
  <si>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</si>
  <si>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</si>
  <si>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</si>
  <si>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</si>
  <si>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</si>
  <si>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</si>
  <si>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</si>
  <si>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</si>
  <si>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</si>
  <si>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</si>
  <si>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</si>
  <si>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</si>
  <si>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</si>
  <si>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</si>
  <si>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</si>
  <si>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</si>
  <si>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</si>
  <si>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</si>
  <si>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</si>
  <si>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</si>
  <si>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</si>
  <si>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</si>
  <si>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</si>
  <si>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</si>
  <si>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</si>
  <si>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</si>
  <si>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</si>
  <si>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</si>
  <si>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</si>
  <si>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</si>
  <si>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</si>
  <si>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</si>
  <si>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</si>
  <si>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</si>
  <si>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</si>
  <si>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</si>
  <si>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</si>
  <si>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</si>
  <si>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</si>
  <si>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</si>
  <si>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</si>
  <si>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</si>
  <si>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</si>
  <si>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</si>
  <si>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</si>
  <si>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</si>
  <si>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</si>
  <si>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</si>
  <si>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</si>
  <si>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</si>
  <si>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</si>
  <si>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</si>
  <si>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</si>
  <si>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</si>
  <si>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</si>
  <si>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</si>
  <si>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</si>
  <si>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</si>
  <si>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</si>
  <si>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</si>
  <si>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</si>
  <si>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</si>
  <si>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</si>
  <si>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</si>
  <si>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</si>
  <si>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</si>
  <si>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</si>
  <si>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</si>
  <si>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</si>
  <si>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</si>
  <si>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</si>
  <si>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</si>
  <si>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</si>
  <si>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</si>
  <si>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</si>
  <si>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</si>
  <si>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</si>
  <si>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</si>
  <si>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</si>
  <si>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</si>
  <si>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</si>
  <si>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</si>
  <si>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</si>
  <si>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</si>
  <si>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</si>
  <si>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</si>
  <si>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</si>
  <si>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</si>
  <si>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</si>
  <si>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</si>
  <si>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</si>
  <si>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</si>
  <si>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</si>
  <si>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</si>
  <si>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</si>
  <si>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</si>
  <si>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</si>
  <si>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</si>
  <si>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</si>
  <si>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</si>
  <si>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</si>
  <si>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</si>
  <si>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</si>
  <si>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</si>
  <si>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</si>
  <si>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</si>
  <si>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</si>
  <si>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</si>
  <si>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</si>
  <si>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</si>
  <si>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</si>
  <si>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</si>
  <si>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</si>
  <si>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</si>
  <si>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</si>
  <si>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</si>
  <si>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</si>
  <si>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</si>
  <si>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</si>
  <si>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</si>
  <si>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</si>
  <si>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</si>
  <si>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</si>
  <si>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</si>
  <si>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</si>
  <si>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</si>
  <si>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</si>
  <si>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</si>
  <si>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</si>
  <si>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</si>
  <si>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</si>
  <si>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</si>
  <si>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</si>
  <si>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</si>
  <si>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</si>
  <si>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</si>
  <si>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</si>
  <si>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</si>
  <si>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</si>
  <si>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</si>
  <si>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</si>
  <si>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</si>
  <si>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</si>
  <si>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</si>
  <si>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</si>
  <si>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</si>
  <si>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</si>
  <si>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</si>
  <si>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</si>
  <si>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</si>
  <si>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</si>
  <si>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</si>
  <si>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</si>
  <si>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</si>
  <si>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</si>
  <si>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</si>
  <si>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</si>
  <si>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</si>
  <si>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</si>
  <si>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</si>
  <si>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</si>
  <si>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</si>
  <si>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</si>
  <si>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</si>
  <si>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</si>
  <si>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</si>
  <si>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</si>
  <si>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</si>
  <si>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</si>
  <si>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</si>
  <si>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</si>
  <si>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</si>
  <si>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</si>
  <si>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</si>
  <si>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</si>
  <si>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</si>
  <si>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</si>
  <si>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</si>
  <si>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</si>
  <si>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</si>
  <si>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</si>
  <si>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</si>
  <si>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</si>
  <si>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</si>
  <si>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</si>
  <si>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</si>
  <si>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</si>
  <si>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</si>
  <si>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</si>
  <si>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</si>
  <si>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</si>
  <si>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</si>
  <si>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</si>
  <si>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</si>
  <si>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</si>
  <si>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</si>
  <si>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</si>
  <si>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</si>
  <si>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</si>
  <si>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</si>
  <si>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</si>
  <si>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</si>
  <si>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</si>
  <si>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</si>
  <si>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</si>
  <si>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</si>
  <si>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</si>
  <si>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</si>
  <si>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</si>
  <si>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</si>
  <si>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</si>
  <si>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</si>
  <si>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</si>
  <si>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</si>
  <si>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</si>
  <si>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</si>
  <si>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</si>
  <si>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</si>
  <si>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</si>
  <si>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</si>
  <si>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</si>
  <si>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</si>
  <si>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</si>
  <si>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</si>
  <si>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</si>
  <si>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</si>
  <si>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</si>
  <si>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</si>
  <si>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</si>
  <si>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</si>
  <si>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</si>
  <si>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</si>
  <si>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</si>
  <si>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</si>
  <si>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</si>
  <si>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</si>
  <si>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</si>
  <si>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</si>
  <si>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</si>
  <si>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</si>
  <si>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</si>
  <si>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</si>
  <si>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</si>
  <si>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</si>
  <si>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</si>
  <si>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</si>
  <si>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</si>
  <si>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</si>
  <si>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</si>
  <si>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</si>
  <si>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</si>
  <si>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</si>
  <si>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</si>
  <si>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</si>
  <si>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</si>
  <si>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</si>
  <si>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</si>
  <si>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</si>
  <si>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</si>
  <si>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</si>
  <si>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</si>
  <si>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</si>
  <si>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</si>
  <si>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</si>
  <si>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</si>
  <si>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</si>
  <si>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</si>
  <si>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</si>
  <si>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</si>
  <si>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</si>
  <si>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</si>
  <si>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</si>
  <si>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</si>
  <si>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</si>
  <si>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</si>
  <si>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</si>
  <si>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</si>
  <si>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</si>
  <si>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</si>
  <si>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</si>
  <si>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</si>
  <si>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</si>
  <si>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</si>
  <si>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</si>
  <si>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</si>
  <si>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</si>
  <si>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</si>
  <si>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</si>
  <si>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</si>
  <si>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</si>
  <si>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</si>
  <si>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</si>
  <si>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</si>
  <si>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</si>
  <si>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</si>
  <si>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</si>
  <si>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</si>
  <si>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</si>
  <si>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</si>
  <si>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</si>
  <si>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</si>
  <si>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</si>
  <si>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</si>
  <si>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</si>
  <si>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</si>
  <si>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</si>
  <si>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</si>
  <si>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</si>
  <si>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</si>
  <si>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</si>
  <si>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</si>
  <si>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</si>
  <si>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</si>
  <si>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</si>
  <si>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</si>
  <si>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</si>
  <si>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</si>
  <si>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</si>
  <si>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</si>
  <si>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</si>
  <si>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</si>
  <si>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</si>
  <si>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</si>
  <si>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</si>
  <si>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</si>
  <si>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</si>
  <si>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</si>
  <si>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</si>
  <si>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</si>
  <si>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</si>
  <si>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</si>
  <si>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</si>
  <si>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</si>
  <si>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</si>
  <si>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</si>
  <si>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</si>
  <si>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</si>
  <si>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</si>
  <si>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</si>
  <si>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</si>
  <si>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</si>
  <si>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</si>
  <si>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</si>
  <si>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</si>
  <si>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</si>
  <si>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</si>
  <si>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</si>
  <si>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</si>
  <si>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</si>
  <si>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</si>
  <si>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</si>
  <si>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</si>
  <si>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</si>
  <si>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</si>
  <si>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</si>
  <si>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</si>
  <si>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</si>
  <si>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</si>
  <si>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</si>
  <si>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</si>
  <si>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</si>
  <si>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</si>
  <si>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</si>
  <si>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</si>
  <si>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</si>
  <si>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</si>
  <si>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</si>
  <si>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</si>
  <si>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</si>
  <si>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</si>
  <si>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</si>
  <si>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</si>
  <si>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</si>
  <si>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</si>
  <si>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</si>
  <si>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</si>
  <si>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</si>
  <si>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</si>
  <si>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</si>
  <si>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</si>
  <si>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</si>
  <si>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</si>
  <si>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</si>
  <si>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</si>
  <si>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</si>
  <si>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</si>
  <si>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</si>
  <si>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</si>
  <si>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</si>
  <si>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</si>
  <si>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</si>
  <si>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</si>
  <si>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</si>
  <si>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</si>
  <si>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</si>
  <si>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</si>
  <si>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</si>
  <si>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</si>
  <si>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</si>
  <si>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</si>
  <si>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</si>
  <si>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</si>
  <si>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</si>
  <si>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</si>
  <si>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</si>
  <si>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</si>
  <si>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</si>
  <si>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</si>
  <si>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</si>
  <si>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</si>
  <si>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</si>
  <si>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</si>
  <si>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</si>
  <si>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</si>
  <si>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</si>
  <si>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</si>
  <si>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</si>
  <si>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</si>
  <si>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</si>
  <si>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</si>
  <si>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</si>
  <si>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</si>
  <si>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</si>
  <si>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</si>
  <si>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</si>
  <si>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</si>
  <si>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</si>
  <si>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</si>
  <si>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</si>
  <si>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</si>
  <si>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</si>
  <si>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</si>
  <si>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</si>
  <si>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</si>
  <si>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</si>
  <si>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</si>
  <si>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</si>
  <si>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</si>
  <si>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</si>
  <si>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</si>
  <si>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</si>
  <si>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</si>
  <si>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</si>
  <si>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</si>
  <si>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</si>
  <si>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</si>
  <si>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</si>
  <si>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</si>
  <si>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</si>
  <si>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</si>
  <si>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</si>
  <si>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</si>
  <si>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</si>
  <si>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</si>
  <si>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</si>
  <si>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</si>
  <si>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</si>
  <si>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</si>
  <si>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</si>
  <si>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</si>
  <si>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</si>
  <si>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</si>
  <si>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</si>
  <si>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</si>
  <si>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</si>
  <si>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</si>
  <si>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</si>
  <si>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</si>
  <si>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</si>
  <si>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</si>
  <si>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</si>
  <si>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</si>
  <si>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</si>
  <si>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</si>
  <si>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</si>
  <si>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</si>
  <si>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</si>
  <si>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</si>
  <si>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</si>
  <si>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</si>
  <si>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</si>
  <si>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</si>
  <si>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</si>
  <si>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</si>
  <si>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</si>
  <si>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</si>
  <si>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</si>
  <si>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</si>
  <si>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</si>
  <si>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</si>
  <si>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</si>
  <si>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</si>
  <si>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</si>
  <si>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</si>
  <si>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</si>
  <si>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</si>
  <si>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</si>
  <si>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</si>
  <si>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</si>
  <si>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</si>
  <si>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</si>
  <si>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</si>
  <si>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</si>
  <si>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</si>
  <si>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</si>
  <si>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</si>
  <si>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</si>
  <si>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</si>
  <si>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</si>
  <si>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</si>
  <si>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</si>
  <si>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</si>
  <si>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</si>
  <si>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</si>
  <si>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</si>
  <si>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</si>
  <si>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</si>
  <si>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</si>
  <si>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</si>
  <si>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</si>
  <si>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</si>
  <si>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</si>
  <si>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</si>
  <si>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</si>
  <si>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</si>
  <si>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</si>
  <si>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</si>
  <si>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</si>
  <si>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</si>
  <si>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</si>
  <si>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</si>
  <si>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</si>
  <si>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</si>
  <si>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</si>
  <si>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</si>
  <si>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</si>
  <si>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</si>
  <si>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</si>
  <si>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</si>
  <si>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</si>
  <si>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</si>
  <si>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</si>
  <si>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</si>
  <si>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</si>
  <si>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</si>
  <si>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</si>
  <si>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</si>
  <si>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</si>
  <si>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</si>
  <si>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</si>
  <si>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</si>
  <si>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</si>
  <si>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</si>
  <si>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</si>
  <si>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</si>
  <si>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</si>
  <si>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</si>
  <si>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</si>
  <si>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</si>
  <si>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</si>
  <si>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</si>
  <si>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</si>
  <si>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</si>
  <si>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</si>
  <si>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</si>
  <si>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</si>
  <si>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</si>
  <si>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</si>
  <si>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</si>
  <si>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</si>
  <si>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</si>
  <si>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</si>
  <si>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</si>
  <si>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</si>
  <si>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</si>
  <si>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</si>
  <si>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</si>
  <si>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</si>
  <si>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</si>
  <si>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</si>
  <si>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</si>
  <si>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</si>
  <si>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</si>
  <si>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</si>
  <si>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</si>
  <si>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</si>
  <si>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</si>
  <si>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</si>
  <si>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</si>
  <si>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</si>
  <si>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</si>
  <si>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</si>
  <si>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</si>
  <si>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</si>
  <si>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</si>
  <si>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</si>
  <si>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</si>
  <si>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</si>
  <si>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</si>
  <si>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</si>
  <si>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</si>
  <si>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</si>
  <si>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</si>
  <si>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</si>
  <si>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</si>
  <si>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</si>
  <si>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</si>
  <si>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</si>
  <si>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</si>
  <si>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</si>
  <si>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</si>
  <si>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</si>
  <si>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</si>
  <si>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</si>
  <si>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</si>
  <si>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</si>
  <si>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</si>
  <si>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</si>
  <si>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</si>
  <si>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</si>
  <si>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</si>
  <si>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</si>
  <si>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</si>
  <si>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</si>
  <si>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</si>
  <si>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</si>
  <si>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</si>
  <si>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</si>
  <si>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</si>
  <si>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</si>
  <si>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</si>
  <si>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</si>
  <si>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</si>
  <si>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</si>
  <si>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</si>
  <si>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</si>
  <si>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</si>
  <si>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</si>
  <si>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</si>
  <si>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</si>
  <si>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</si>
  <si>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</si>
  <si>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</si>
  <si>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</si>
  <si>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</si>
  <si>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</si>
  <si>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</si>
  <si>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</si>
  <si>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</si>
  <si>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</si>
  <si>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</si>
  <si>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</si>
  <si>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</si>
  <si>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</si>
  <si>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</si>
  <si>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</si>
  <si>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</si>
  <si>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</si>
  <si>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</si>
  <si>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</si>
  <si>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</si>
  <si>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</si>
  <si>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</si>
  <si>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</si>
  <si>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</si>
  <si>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</si>
  <si>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</si>
  <si>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</si>
  <si>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</si>
  <si>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</si>
  <si>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</si>
  <si>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</si>
  <si>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</si>
  <si>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</si>
  <si>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</si>
  <si>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</si>
  <si>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</si>
  <si>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</si>
  <si>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</si>
  <si>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</si>
  <si>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</si>
  <si>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</si>
  <si>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</si>
  <si>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</si>
  <si>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</si>
  <si>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</si>
  <si>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</si>
  <si>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</si>
  <si>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</si>
  <si>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</si>
  <si>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</si>
  <si>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</si>
  <si>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</si>
  <si>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</si>
  <si>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</si>
  <si>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</si>
  <si>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</si>
  <si>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</si>
  <si>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</si>
  <si>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</si>
  <si>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</si>
  <si>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</si>
  <si>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</si>
  <si>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</si>
  <si>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</si>
  <si>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</si>
  <si>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</si>
  <si>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</si>
  <si>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</si>
  <si>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</si>
  <si>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</si>
  <si>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</si>
  <si>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</si>
  <si>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</si>
  <si>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</si>
  <si>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</si>
  <si>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</si>
  <si>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</si>
  <si>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</si>
  <si>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</si>
  <si>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</si>
  <si>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</si>
  <si>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</si>
  <si>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</si>
  <si>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</si>
  <si>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</si>
  <si>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</si>
  <si>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</si>
  <si>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</si>
  <si>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</si>
  <si>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</si>
  <si>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</si>
  <si>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</si>
  <si>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</si>
  <si>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</si>
  <si>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</si>
  <si>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</si>
  <si>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</si>
  <si>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</si>
  <si>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</si>
  <si>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</si>
  <si>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</si>
  <si>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</si>
  <si>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</si>
  <si>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</si>
  <si>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</si>
  <si>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</si>
  <si>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</si>
  <si>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</si>
  <si>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</si>
  <si>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</si>
  <si>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</si>
  <si>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</si>
  <si>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</si>
  <si>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</si>
  <si>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</si>
  <si>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</si>
  <si>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</si>
  <si>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</si>
  <si>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</si>
  <si>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</si>
  <si>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</si>
  <si>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</si>
  <si>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</si>
  <si>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</si>
  <si>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</si>
  <si>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</si>
  <si>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</si>
  <si>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</si>
  <si>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</si>
  <si>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</si>
  <si>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</si>
  <si>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</si>
  <si>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</si>
  <si>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</si>
  <si>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</si>
  <si>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</si>
  <si>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</si>
  <si>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</si>
  <si>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</si>
  <si>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</si>
  <si>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</si>
  <si>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</si>
  <si>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</si>
  <si>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</si>
  <si>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</si>
  <si>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</si>
  <si>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</si>
  <si>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</si>
  <si>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</si>
  <si>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</si>
  <si>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</si>
  <si>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</si>
  <si>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</si>
  <si>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</si>
  <si>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</si>
  <si>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</si>
  <si>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</si>
  <si>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</si>
  <si>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</si>
  <si>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</si>
  <si>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</si>
  <si>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</si>
  <si>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</si>
  <si>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</si>
  <si>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</si>
  <si>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</si>
  <si>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</si>
  <si>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</si>
  <si>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</si>
  <si>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</si>
  <si>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</si>
  <si>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</si>
  <si>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</si>
  <si>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</si>
  <si>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</si>
  <si>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</si>
  <si>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</si>
  <si>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</si>
  <si>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</si>
  <si>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</si>
  <si>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</si>
  <si>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</si>
  <si>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</si>
  <si>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</si>
  <si>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</si>
  <si>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</si>
  <si>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</si>
  <si>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</si>
  <si>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</si>
  <si>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</si>
  <si>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</si>
  <si>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</si>
  <si>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</si>
  <si>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</si>
  <si>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</si>
  <si>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</si>
  <si>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</si>
  <si>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</si>
  <si>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</si>
  <si>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</si>
  <si>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</si>
  <si>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</si>
  <si>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</si>
  <si>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</si>
  <si>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</si>
  <si>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</si>
  <si>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</si>
  <si>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</si>
  <si>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</si>
  <si>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</si>
  <si>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</si>
  <si>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</si>
  <si>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</si>
  <si>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</si>
  <si>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</si>
  <si>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</si>
  <si>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</si>
  <si>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</si>
  <si>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</si>
  <si>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</si>
  <si>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</si>
  <si>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</si>
  <si>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</si>
  <si>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</si>
  <si>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</si>
  <si>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</si>
  <si>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</si>
  <si>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</si>
  <si>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</si>
  <si>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</si>
  <si>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</si>
  <si>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</si>
  <si>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</si>
  <si>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</si>
  <si>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</si>
  <si>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</si>
  <si>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</si>
  <si>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</si>
  <si>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</si>
  <si>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</si>
  <si>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</si>
  <si>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</si>
  <si>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</si>
  <si>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</si>
  <si>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</si>
  <si>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</si>
  <si>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</si>
  <si>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</si>
  <si>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</si>
  <si>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</si>
  <si>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</si>
  <si>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</si>
  <si>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</si>
  <si>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</si>
  <si>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</si>
  <si>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</si>
  <si>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</si>
  <si>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</si>
  <si>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</si>
  <si>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</si>
  <si>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</si>
  <si>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</si>
  <si>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</si>
  <si>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</si>
  <si>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</si>
  <si>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</si>
  <si>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</si>
  <si>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</si>
  <si>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</si>
  <si>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</si>
  <si>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</si>
  <si>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</si>
  <si>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</si>
  <si>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</si>
  <si>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</si>
  <si>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</si>
  <si>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</si>
  <si>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</si>
  <si>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</si>
  <si>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</si>
  <si>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</si>
  <si>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</si>
  <si>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</si>
  <si>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</si>
  <si>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</si>
  <si>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</si>
  <si>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</si>
  <si>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</si>
  <si>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</si>
  <si>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</si>
  <si>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</si>
  <si>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</si>
  <si>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</si>
  <si>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</si>
  <si>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</si>
  <si>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</si>
  <si>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</si>
  <si>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</si>
  <si>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</si>
  <si>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</si>
  <si>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</si>
  <si>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</si>
  <si>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</si>
  <si>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</si>
  <si>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</si>
  <si>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</si>
  <si>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</si>
  <si>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</si>
  <si>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</si>
  <si>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</si>
  <si>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</si>
  <si>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</si>
  <si>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</si>
  <si>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</si>
  <si>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</si>
  <si>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</si>
  <si>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</si>
  <si>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</si>
  <si>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</si>
  <si>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</si>
  <si>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</si>
  <si>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</si>
  <si>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</si>
  <si>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</si>
  <si>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</si>
  <si>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</si>
  <si>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</si>
  <si>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</si>
  <si>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</si>
  <si>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</si>
  <si>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</si>
  <si>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</si>
  <si>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</si>
  <si>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</si>
  <si>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</si>
  <si>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</si>
  <si>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</si>
  <si>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</si>
  <si>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</si>
  <si>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</si>
  <si>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</si>
  <si>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</si>
  <si>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</si>
  <si>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</si>
  <si>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</si>
  <si>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</si>
  <si>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</si>
  <si>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</si>
  <si>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</si>
  <si>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</si>
  <si>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</si>
  <si>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</si>
  <si>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</si>
  <si>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</si>
  <si>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</si>
  <si>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</si>
  <si>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</si>
  <si>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</si>
  <si>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</si>
  <si>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</si>
  <si>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</si>
  <si>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</si>
  <si>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</si>
  <si>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</si>
  <si>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</si>
  <si>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</si>
  <si>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</si>
  <si>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</si>
  <si>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</si>
  <si>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</si>
  <si>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</si>
  <si>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</si>
  <si>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</si>
  <si>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</si>
  <si>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</si>
  <si>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</si>
  <si>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</si>
  <si>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</si>
  <si>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</si>
  <si>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</si>
  <si>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</si>
  <si>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</si>
  <si>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</si>
  <si>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</si>
  <si>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</si>
  <si>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</si>
  <si>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</si>
  <si>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</si>
  <si>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</si>
  <si>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</si>
  <si>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</si>
  <si>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</si>
  <si>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</si>
  <si>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</si>
  <si>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</si>
  <si>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</si>
  <si>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</si>
  <si>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</si>
  <si>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</si>
  <si>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</si>
  <si>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</si>
  <si>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</si>
  <si>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</si>
  <si>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</si>
  <si>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</si>
  <si>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</si>
  <si>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</si>
  <si>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</si>
  <si>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</si>
  <si>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</si>
  <si>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</si>
  <si>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</si>
  <si>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</si>
  <si>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</si>
  <si>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</si>
  <si>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</si>
  <si>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</si>
  <si>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</si>
  <si>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</si>
  <si>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</si>
  <si>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</si>
  <si>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</si>
  <si>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</si>
  <si>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</si>
  <si>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</si>
  <si>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</si>
  <si>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</si>
  <si>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</si>
  <si>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</si>
  <si>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</si>
  <si>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</si>
  <si>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</si>
  <si>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</si>
  <si>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</si>
  <si>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</si>
  <si>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</si>
  <si>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</si>
  <si>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</si>
  <si>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</si>
  <si>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</si>
  <si>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</si>
  <si>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</si>
  <si>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</si>
  <si>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</si>
  <si>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</si>
  <si>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</si>
  <si>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</si>
  <si>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</si>
  <si>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</si>
  <si>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</si>
  <si>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</si>
  <si>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</si>
  <si>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</si>
  <si>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</si>
  <si>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</si>
  <si>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</si>
  <si>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</si>
  <si>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</si>
  <si>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</si>
  <si>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</si>
  <si>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</si>
  <si>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</si>
  <si>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</si>
  <si>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</si>
  <si>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</si>
  <si>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</si>
  <si>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</si>
  <si>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</si>
  <si>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</si>
  <si>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</si>
  <si>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</si>
  <si>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</si>
  <si>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</si>
  <si>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</si>
  <si>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</si>
  <si>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</si>
  <si>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</si>
  <si>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</si>
  <si>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</si>
  <si>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</si>
  <si>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</si>
  <si>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</si>
  <si>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</si>
  <si>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</si>
  <si>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</si>
  <si>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</si>
  <si>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</si>
  <si>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</si>
  <si>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</si>
  <si>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</si>
  <si>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</si>
  <si>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</si>
  <si>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</si>
  <si>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</si>
  <si>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</si>
  <si>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</si>
  <si>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</si>
  <si>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</si>
  <si>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</si>
  <si>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</si>
  <si>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</si>
  <si>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</si>
  <si>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</si>
  <si>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</si>
  <si>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</si>
  <si>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</si>
  <si>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</si>
  <si>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</si>
  <si>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</si>
  <si>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</si>
  <si>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</si>
  <si>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</si>
  <si>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</si>
  <si>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</si>
  <si>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</si>
  <si>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</si>
  <si>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</si>
  <si>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</si>
  <si>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</si>
  <si>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</si>
  <si>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</si>
  <si>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</si>
  <si>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</si>
  <si>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</si>
  <si>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</si>
  <si>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</si>
  <si>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</si>
  <si>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</si>
  <si>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</si>
  <si>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</si>
  <si>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</si>
  <si>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</si>
  <si>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</si>
  <si>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</si>
  <si>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</si>
  <si>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</si>
  <si>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</si>
  <si>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</si>
  <si>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</si>
  <si>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</si>
  <si>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</si>
  <si>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</si>
  <si>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</si>
  <si>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</si>
  <si>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</si>
  <si>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</si>
  <si>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</si>
  <si>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</si>
  <si>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</si>
  <si>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</si>
  <si>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</si>
  <si>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</si>
  <si>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</si>
  <si>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</si>
  <si>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</si>
  <si>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</si>
  <si>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</si>
  <si>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</si>
  <si>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</si>
  <si>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</si>
  <si>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</si>
  <si>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</si>
  <si>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</si>
  <si>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</si>
  <si>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</si>
  <si>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</si>
  <si>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</si>
  <si>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</si>
  <si>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</si>
  <si>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</si>
  <si>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</si>
  <si>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</si>
  <si>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</si>
  <si>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</si>
  <si>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</si>
  <si>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</si>
  <si>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</si>
  <si>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</si>
  <si>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</si>
  <si>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</si>
  <si>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</si>
  <si>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</si>
  <si>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</si>
  <si>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</si>
  <si>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</si>
  <si>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</si>
  <si>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</si>
  <si>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</si>
  <si>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</si>
  <si>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</si>
  <si>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</si>
  <si>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</si>
  <si>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</si>
  <si>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</si>
  <si>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</si>
  <si>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</si>
  <si>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</si>
  <si>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</si>
  <si>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</si>
  <si>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</si>
  <si>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</si>
  <si>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</si>
  <si>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</si>
  <si>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</si>
  <si>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</si>
  <si>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</si>
  <si>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</si>
  <si>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</si>
  <si>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</si>
  <si>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</si>
  <si>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</si>
  <si>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</si>
  <si>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</si>
  <si>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</si>
  <si>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</si>
  <si>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</si>
  <si>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</si>
  <si>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</si>
  <si>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</si>
  <si>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</si>
  <si>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</si>
  <si>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</si>
  <si>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</si>
  <si>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</si>
  <si>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</si>
  <si>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</si>
  <si>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</si>
  <si>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</si>
  <si>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</si>
  <si>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</si>
  <si>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</si>
  <si>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</si>
  <si>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</si>
  <si>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</si>
  <si>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</si>
  <si>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</si>
  <si>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</si>
  <si>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</si>
  <si>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</si>
  <si>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</si>
  <si>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</si>
  <si>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</si>
  <si>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</si>
  <si>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</si>
  <si>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</si>
  <si>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</si>
  <si>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</si>
  <si>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</si>
  <si>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</si>
  <si>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</si>
  <si>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</si>
  <si>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</si>
  <si>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</si>
  <si>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</si>
  <si>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</si>
  <si>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</si>
  <si>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</si>
  <si>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</si>
  <si>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</si>
  <si>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</si>
  <si>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</si>
  <si>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</si>
  <si>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</si>
  <si>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</si>
  <si>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</si>
  <si>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</si>
  <si>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</si>
  <si>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</si>
  <si>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</si>
  <si>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</si>
  <si>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</si>
  <si>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</si>
  <si>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</si>
  <si>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</si>
  <si>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</si>
  <si>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</si>
  <si>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</si>
  <si>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</si>
  <si>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</si>
  <si>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</si>
  <si>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</si>
  <si>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</si>
  <si>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</si>
  <si>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</si>
  <si>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</si>
  <si>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</si>
  <si>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</si>
  <si>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</si>
  <si>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</si>
  <si>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</si>
  <si>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</si>
  <si>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</si>
  <si>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</si>
  <si>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</si>
  <si>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</si>
  <si>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</si>
  <si>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</si>
  <si>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</si>
  <si>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</si>
  <si>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</si>
  <si>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</si>
  <si>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</si>
  <si>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</si>
  <si>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</si>
  <si>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</si>
  <si>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</si>
  <si>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</si>
  <si>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</si>
  <si>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</si>
  <si>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</si>
  <si>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</si>
  <si>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</si>
  <si>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</si>
  <si>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</si>
  <si>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</si>
  <si>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</si>
  <si>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</si>
  <si>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</si>
  <si>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</si>
  <si>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</si>
  <si>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</si>
  <si>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</si>
  <si>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</si>
  <si>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</si>
  <si>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</si>
  <si>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</si>
  <si>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</si>
  <si>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</si>
  <si>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</si>
  <si>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</si>
  <si>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</si>
  <si>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</si>
  <si>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</si>
  <si>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</si>
  <si>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</si>
  <si>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</si>
  <si>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</si>
  <si>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</si>
  <si>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</si>
  <si>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</si>
  <si>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</si>
  <si>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</si>
  <si>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</si>
  <si>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</si>
  <si>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</si>
  <si>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</si>
  <si>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</si>
  <si>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</si>
  <si>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</si>
  <si>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</si>
  <si>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</si>
  <si>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</si>
  <si>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</si>
  <si>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</si>
  <si>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</si>
  <si>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</si>
  <si>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</si>
  <si>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</si>
  <si>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</si>
  <si>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</si>
  <si>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</si>
  <si>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</si>
  <si>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</si>
  <si>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</si>
  <si>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</si>
  <si>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</si>
  <si>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</si>
  <si>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</si>
  <si>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</si>
  <si>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</si>
  <si>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</si>
  <si>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</si>
  <si>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</si>
  <si>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</si>
  <si>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</si>
  <si>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</si>
  <si>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</si>
  <si>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</si>
  <si>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</si>
  <si>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</si>
  <si>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</si>
  <si>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</si>
  <si>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</si>
  <si>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</si>
  <si>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</si>
  <si>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</si>
  <si>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</si>
  <si>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</si>
  <si>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</si>
  <si>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</si>
  <si>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</si>
  <si>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</si>
  <si>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</si>
  <si>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</si>
  <si>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</si>
  <si>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</si>
  <si>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</si>
  <si>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</si>
  <si>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</si>
  <si>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</si>
  <si>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</si>
  <si>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</si>
  <si>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</si>
  <si>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</si>
  <si>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</si>
  <si>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</si>
  <si>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</si>
  <si>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</si>
  <si>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</si>
  <si>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</si>
  <si>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</si>
  <si>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</si>
  <si>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</si>
  <si>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</si>
  <si>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</si>
  <si>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</si>
  <si>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</si>
  <si>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</si>
  <si>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</si>
  <si>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</si>
  <si>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</si>
  <si>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</si>
  <si>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</si>
  <si>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</si>
  <si>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</si>
  <si>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</si>
  <si>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</si>
  <si>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</si>
  <si>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</si>
  <si>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</si>
  <si>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</si>
  <si>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</si>
  <si>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</si>
  <si>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</si>
  <si>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</si>
  <si>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</si>
  <si>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</si>
  <si>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</si>
  <si>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</si>
  <si>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</si>
  <si>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</si>
  <si>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</si>
  <si>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</si>
  <si>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</si>
  <si>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</si>
  <si>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</si>
  <si>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</si>
  <si>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</si>
  <si>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</si>
  <si>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</si>
  <si>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</si>
  <si>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</si>
  <si>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</si>
  <si>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</si>
  <si>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</si>
  <si>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</si>
  <si>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</si>
  <si>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</si>
  <si>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</si>
  <si>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</si>
  <si>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</si>
  <si>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</si>
  <si>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</si>
  <si>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</si>
  <si>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</si>
  <si>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</si>
  <si>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</si>
  <si>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</si>
  <si>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</si>
  <si>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</si>
  <si>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</si>
  <si>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</si>
  <si>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</si>
  <si>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</si>
  <si>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</si>
  <si>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</si>
  <si>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</si>
  <si>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</si>
  <si>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</si>
  <si>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</si>
  <si>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</si>
  <si>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</si>
  <si>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</si>
  <si>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</si>
  <si>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</si>
  <si>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</si>
  <si>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</si>
  <si>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</si>
  <si>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</si>
  <si>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</si>
  <si>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</si>
  <si>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</si>
  <si>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</si>
  <si>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</si>
  <si>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</si>
  <si>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</si>
  <si>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</si>
  <si>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</si>
  <si>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</si>
  <si>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</si>
  <si>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</si>
  <si>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</si>
  <si>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</si>
  <si>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</si>
  <si>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</si>
  <si>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</si>
  <si>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</si>
  <si>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</si>
  <si>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</si>
  <si>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</si>
  <si>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</si>
  <si>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</si>
  <si>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</si>
  <si>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</si>
  <si>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</si>
  <si>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</si>
  <si>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</si>
  <si>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</si>
  <si>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</si>
  <si>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</si>
  <si>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</si>
  <si>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</si>
  <si>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</si>
  <si>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</si>
  <si>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</si>
  <si>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</si>
  <si>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</si>
  <si>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</si>
  <si>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</si>
  <si>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</si>
  <si>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</si>
  <si>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</si>
  <si>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</si>
  <si>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</si>
  <si>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</si>
  <si>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</si>
  <si>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</si>
  <si>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</si>
  <si>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</si>
  <si>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</si>
  <si>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</si>
  <si>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</si>
  <si>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</si>
  <si>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</si>
  <si>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</si>
  <si>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</si>
  <si>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</si>
  <si>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</si>
  <si>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</si>
  <si>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</si>
  <si>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</si>
  <si>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</si>
  <si>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</si>
  <si>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</si>
  <si>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</si>
  <si>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</si>
  <si>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</si>
  <si>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</si>
  <si>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</si>
  <si>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</si>
  <si>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</si>
  <si>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</si>
  <si>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</si>
  <si>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</si>
  <si>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</si>
  <si>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</si>
  <si>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</si>
  <si>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</si>
  <si>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</si>
  <si>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</si>
  <si>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</si>
  <si>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</si>
  <si>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</si>
  <si>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</si>
  <si>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</si>
  <si>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</si>
  <si>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</si>
  <si>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</si>
  <si>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</si>
  <si>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</si>
  <si>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</si>
  <si>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</si>
  <si>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</si>
  <si>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</si>
  <si>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</si>
  <si>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</si>
  <si>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</si>
  <si>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</si>
  <si>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</si>
  <si>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</si>
  <si>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</si>
  <si>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</si>
  <si>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</si>
  <si>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</si>
  <si>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</si>
  <si>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</si>
  <si>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</si>
  <si>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</si>
  <si>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</si>
  <si>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</si>
  <si>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</si>
  <si>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</si>
  <si>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</si>
  <si>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</si>
  <si>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</si>
  <si>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</si>
  <si>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</si>
  <si>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</si>
  <si>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</si>
  <si>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</si>
  <si>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</si>
  <si>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</si>
  <si>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</si>
  <si>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</si>
  <si>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</si>
  <si>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</si>
  <si>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</si>
  <si>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</si>
  <si>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</si>
  <si>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</si>
  <si>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</si>
  <si>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</si>
  <si>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</si>
  <si>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</si>
  <si>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</si>
  <si>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</si>
  <si>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</si>
  <si>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</si>
  <si>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</si>
  <si>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</si>
  <si>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</si>
  <si>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</si>
  <si>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</si>
  <si>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</si>
  <si>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</si>
  <si>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</si>
  <si>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</si>
  <si>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</si>
  <si>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</si>
  <si>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</si>
  <si>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</si>
  <si>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</si>
  <si>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</si>
  <si>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</si>
  <si>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</si>
  <si>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</si>
  <si>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</si>
  <si>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</si>
  <si>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</si>
  <si>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</si>
  <si>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</si>
  <si>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</si>
  <si>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</si>
  <si>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</si>
  <si>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</si>
  <si>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</si>
  <si>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</si>
  <si>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</si>
  <si>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</si>
  <si>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</si>
  <si>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</si>
  <si>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</si>
  <si>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</si>
  <si>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</si>
  <si>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</si>
  <si>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</si>
  <si>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</si>
  <si>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</si>
  <si>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</si>
  <si>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</si>
  <si>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</si>
  <si>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</si>
  <si>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</si>
  <si>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</si>
  <si>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</si>
  <si>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</si>
  <si>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</si>
  <si>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</si>
  <si>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</si>
  <si>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</si>
  <si>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</si>
  <si>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</si>
  <si>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</si>
  <si>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</si>
  <si>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</si>
  <si>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</si>
  <si>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</si>
  <si>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</si>
  <si>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</si>
  <si>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</si>
  <si>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</si>
  <si>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</si>
  <si>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</si>
  <si>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</si>
  <si>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</si>
  <si>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</si>
  <si>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</si>
  <si>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</si>
  <si>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</si>
  <si>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</si>
  <si>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</si>
  <si>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</si>
  <si>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</si>
  <si>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</si>
  <si>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</si>
  <si>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</si>
  <si>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</si>
  <si>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</si>
  <si>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</si>
  <si>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</si>
  <si>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</si>
  <si>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</si>
  <si>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</si>
  <si>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</si>
  <si>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</si>
  <si>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</si>
  <si>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</si>
  <si>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</si>
  <si>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</si>
  <si>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</si>
  <si>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</si>
  <si>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</si>
  <si>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</si>
  <si>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</si>
  <si>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</si>
  <si>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</si>
  <si>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</si>
  <si>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</si>
  <si>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</si>
  <si>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</si>
  <si>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</si>
  <si>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</si>
  <si>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</si>
  <si>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</si>
  <si>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</si>
  <si>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</si>
  <si>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</si>
  <si>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</si>
  <si>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</si>
  <si>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</si>
  <si>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</si>
  <si>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</si>
  <si>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</si>
  <si>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</si>
  <si>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</si>
  <si>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</si>
  <si>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</si>
  <si>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</si>
  <si>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</si>
  <si>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</si>
  <si>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</si>
  <si>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</si>
  <si>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</si>
  <si>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</si>
  <si>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</si>
  <si>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</si>
  <si>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</si>
  <si>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</si>
  <si>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</si>
  <si>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</si>
  <si>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</si>
  <si>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</si>
  <si>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</si>
  <si>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</si>
  <si>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</si>
  <si>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</si>
  <si>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</si>
  <si>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</si>
  <si>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</si>
  <si>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</si>
  <si>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</si>
  <si>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</si>
  <si>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</si>
  <si>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</si>
  <si>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</si>
  <si>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</si>
  <si>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</si>
  <si>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</si>
  <si>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</si>
  <si>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</si>
  <si>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</si>
  <si>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</si>
  <si>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</si>
  <si>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</si>
  <si>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</si>
  <si>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</si>
  <si>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</si>
  <si>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</si>
  <si>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</si>
  <si>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</si>
  <si>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</si>
  <si>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</si>
  <si>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</si>
  <si>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</si>
  <si>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</si>
  <si>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</si>
  <si>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</si>
  <si>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</si>
  <si>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</si>
  <si>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</si>
  <si>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</si>
  <si>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</si>
  <si>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</si>
  <si>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</si>
  <si>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</si>
  <si>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</si>
  <si>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</si>
  <si>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</si>
  <si>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</si>
  <si>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</si>
  <si>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</si>
  <si>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</si>
  <si>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</si>
  <si>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</si>
  <si>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</si>
  <si>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</si>
  <si>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</si>
  <si>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</si>
  <si>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</si>
  <si>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</si>
  <si>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</si>
  <si>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</si>
  <si>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</si>
  <si>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</si>
  <si>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</si>
  <si>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</si>
  <si>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</si>
  <si>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</si>
  <si>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</si>
  <si>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</si>
  <si>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</si>
  <si>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</si>
  <si>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</si>
  <si>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</si>
  <si>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</si>
  <si>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</si>
  <si>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</si>
  <si>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</si>
  <si>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</si>
  <si>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</si>
  <si>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</si>
  <si>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</si>
  <si>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</si>
  <si>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</si>
  <si>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</si>
  <si>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</si>
  <si>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</si>
  <si>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</si>
  <si>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</si>
  <si>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</si>
  <si>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</si>
  <si>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</si>
  <si>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</si>
  <si>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</si>
  <si>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</si>
  <si>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</si>
  <si>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</si>
  <si>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</si>
  <si>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</si>
  <si>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</si>
  <si>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</si>
  <si>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</si>
  <si>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</si>
  <si>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</si>
  <si>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</si>
  <si>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</si>
  <si>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</si>
  <si>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</si>
  <si>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</si>
  <si>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</si>
  <si>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</si>
  <si>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</si>
  <si>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</si>
  <si>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</si>
  <si>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</si>
  <si>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</si>
  <si>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</si>
  <si>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</si>
  <si>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</si>
  <si>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</si>
  <si>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</si>
  <si>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</si>
  <si>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</si>
  <si>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</si>
  <si>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</si>
  <si>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</si>
  <si>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</si>
  <si>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</si>
  <si>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</si>
  <si>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</si>
  <si>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</si>
  <si>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</si>
  <si>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</si>
  <si>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</si>
  <si>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</si>
  <si>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</si>
  <si>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</si>
  <si>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</si>
  <si>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</si>
  <si>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</si>
  <si>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</si>
  <si>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</si>
  <si>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</si>
  <si>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</si>
  <si>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</si>
  <si>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</si>
  <si>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</si>
  <si>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</si>
  <si>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</si>
  <si>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</si>
  <si>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</si>
  <si>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</si>
  <si>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</si>
  <si>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</si>
  <si>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</si>
  <si>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</si>
  <si>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</si>
  <si>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</si>
  <si>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</si>
  <si>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</si>
  <si>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</si>
  <si>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</si>
  <si>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</si>
  <si>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</si>
  <si>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</si>
  <si>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</si>
  <si>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</si>
  <si>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</si>
  <si>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</si>
  <si>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</si>
  <si>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</si>
  <si>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</si>
  <si>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</si>
  <si>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</si>
  <si>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</si>
  <si>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</si>
  <si>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</si>
  <si>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</si>
  <si>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</si>
  <si>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</si>
  <si>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</si>
  <si>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</si>
  <si>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</si>
  <si>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</si>
  <si>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</si>
  <si>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</si>
  <si>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</si>
  <si>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</si>
  <si>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</si>
  <si>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</si>
  <si>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</si>
  <si>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</si>
  <si>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</si>
  <si>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</si>
  <si>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</si>
  <si>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</si>
  <si>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</si>
  <si>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</si>
  <si>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</si>
  <si>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</si>
  <si>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</si>
  <si>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</si>
  <si>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</si>
  <si>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</si>
  <si>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</si>
  <si>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</si>
  <si>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</si>
  <si>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</si>
  <si>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</si>
  <si>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</si>
  <si>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</si>
  <si>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</si>
  <si>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</si>
  <si>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</si>
  <si>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</si>
  <si>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</si>
  <si>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</si>
  <si>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</si>
  <si>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</si>
  <si>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</si>
  <si>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</si>
  <si>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</si>
  <si>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</si>
  <si>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</si>
  <si>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</si>
  <si>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</si>
  <si>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</si>
  <si>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</si>
  <si>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</si>
  <si>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</si>
  <si>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</si>
  <si>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</si>
  <si>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</si>
  <si>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</si>
  <si>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</si>
  <si>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</si>
  <si>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</si>
  <si>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</si>
  <si>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</si>
  <si>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</si>
  <si>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</si>
  <si>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</si>
  <si>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</si>
  <si>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</si>
  <si>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</si>
  <si>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</si>
  <si>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</si>
  <si>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</si>
  <si>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</si>
  <si>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</si>
  <si>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</si>
  <si>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</si>
  <si>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</si>
  <si>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</si>
  <si>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</si>
  <si>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</si>
  <si>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</si>
  <si>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</si>
  <si>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</si>
  <si>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</si>
  <si>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</si>
  <si>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</si>
  <si>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</si>
  <si>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</si>
  <si>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</si>
  <si>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</si>
  <si>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</si>
  <si>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</si>
  <si>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</si>
  <si>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</si>
  <si>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</si>
  <si>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</si>
  <si>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</si>
  <si>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</si>
  <si>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</si>
  <si>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</si>
  <si>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</si>
  <si>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</si>
  <si>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</si>
  <si>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</si>
  <si>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</si>
  <si>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</si>
  <si>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</si>
  <si>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</si>
  <si>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</si>
  <si>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</si>
  <si>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</si>
  <si>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</si>
  <si>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</si>
  <si>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</si>
  <si>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</si>
  <si>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</si>
  <si>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</si>
  <si>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</si>
  <si>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</si>
  <si>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</si>
  <si>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</si>
  <si>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</si>
  <si>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</si>
  <si>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</si>
  <si>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</si>
  <si>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</si>
  <si>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</si>
  <si>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</si>
  <si>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</si>
  <si>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</si>
  <si>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</si>
  <si>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</si>
  <si>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</si>
  <si>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</si>
  <si>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</si>
  <si>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</si>
  <si>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</si>
  <si>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</si>
  <si>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</si>
  <si>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</si>
  <si>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</si>
  <si>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</si>
  <si>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</si>
  <si>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</si>
  <si>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</si>
  <si>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</si>
  <si>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</si>
  <si>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</si>
  <si>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</si>
  <si>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</si>
  <si>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</si>
  <si>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</si>
  <si>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</si>
  <si>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</si>
  <si>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</si>
  <si>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</si>
  <si>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</si>
  <si>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</si>
  <si>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</si>
  <si>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</si>
  <si>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</si>
  <si>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</si>
  <si>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</si>
  <si>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</si>
  <si>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</si>
  <si>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</si>
  <si>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</si>
  <si>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</si>
  <si>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</si>
  <si>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</si>
  <si>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</si>
  <si>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</si>
  <si>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</si>
  <si>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</si>
  <si>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</si>
  <si>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</si>
  <si>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</si>
  <si>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</si>
  <si>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</si>
  <si>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</si>
  <si>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</si>
  <si>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</si>
  <si>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</si>
  <si>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</si>
  <si>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</si>
  <si>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</si>
  <si>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</si>
  <si>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</si>
  <si>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</si>
  <si>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</si>
  <si>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</si>
  <si>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</si>
  <si>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</si>
  <si>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</si>
  <si>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</si>
  <si>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</si>
  <si>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</si>
  <si>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</si>
  <si>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</si>
  <si>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</si>
  <si>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</si>
  <si>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</si>
  <si>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</si>
  <si>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</si>
  <si>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</si>
  <si>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</si>
  <si>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</si>
  <si>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</si>
  <si>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</si>
  <si>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</si>
  <si>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</si>
  <si>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</si>
  <si>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</si>
  <si>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</si>
  <si>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</si>
  <si>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</si>
  <si>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</si>
  <si>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</si>
  <si>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</si>
  <si>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</si>
  <si>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</si>
  <si>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</si>
  <si>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</si>
  <si>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</si>
  <si>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</si>
  <si>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</si>
  <si>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</si>
  <si>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</si>
  <si>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</si>
  <si>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</si>
  <si>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</si>
  <si>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</si>
  <si>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</si>
  <si>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</si>
  <si>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</si>
  <si>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</si>
  <si>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</si>
  <si>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</si>
  <si>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</si>
  <si>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</si>
  <si>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</si>
  <si>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</si>
  <si>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</si>
  <si>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</si>
  <si>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</si>
  <si>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</si>
  <si>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</si>
  <si>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</si>
  <si>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</si>
  <si>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</si>
  <si>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</si>
  <si>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</si>
  <si>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</si>
  <si>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</si>
  <si>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</si>
  <si>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</si>
  <si>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</si>
  <si>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</si>
  <si>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</si>
  <si>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</si>
  <si>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</si>
  <si>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</si>
  <si>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</si>
  <si>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</si>
  <si>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</si>
  <si>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</si>
  <si>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</si>
  <si>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</si>
  <si>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</si>
  <si>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</si>
  <si>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</si>
  <si>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</si>
  <si>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</si>
  <si>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</si>
  <si>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</si>
  <si>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</si>
  <si>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</si>
  <si>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</si>
  <si>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</si>
  <si>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</si>
  <si>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</si>
  <si>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</si>
  <si>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</si>
  <si>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</si>
  <si>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</si>
  <si>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</si>
  <si>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</si>
  <si>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</si>
  <si>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</si>
  <si>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</si>
  <si>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</si>
  <si>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</si>
  <si>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</si>
  <si>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</si>
  <si>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</si>
  <si>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</si>
  <si>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</si>
  <si>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</si>
  <si>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</si>
  <si>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</si>
  <si>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</si>
  <si>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</si>
  <si>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</si>
  <si>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</si>
  <si>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</si>
  <si>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</si>
  <si>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</si>
  <si>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</si>
  <si>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</si>
  <si>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</si>
  <si>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</si>
  <si>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</si>
  <si>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</si>
  <si>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</si>
  <si>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</si>
  <si>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</si>
  <si>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</si>
  <si>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</si>
  <si>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</si>
  <si>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</si>
  <si>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</si>
  <si>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</si>
  <si>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</si>
  <si>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</si>
  <si>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</si>
  <si>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</si>
  <si>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</si>
  <si>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</si>
  <si>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</si>
  <si>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</si>
  <si>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</si>
  <si>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</si>
  <si>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</si>
  <si>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</si>
  <si>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</si>
  <si>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</si>
  <si>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</si>
  <si>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</si>
  <si>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</si>
  <si>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</si>
  <si>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</si>
  <si>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</si>
  <si>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</si>
  <si>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</si>
  <si>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</si>
  <si>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</si>
  <si>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</si>
  <si>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</si>
  <si>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</si>
  <si>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</si>
  <si>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</si>
  <si>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</si>
  <si>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</si>
  <si>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</si>
  <si>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</si>
  <si>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</si>
  <si>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</si>
  <si>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</si>
  <si>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</si>
  <si>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</si>
  <si>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</si>
  <si>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</si>
  <si>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</si>
  <si>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</si>
  <si>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</si>
  <si>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</si>
  <si>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</si>
  <si>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</si>
  <si>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</si>
  <si>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</si>
  <si>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</si>
  <si>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</si>
  <si>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</si>
  <si>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</si>
  <si>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</si>
  <si>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</si>
  <si>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</si>
  <si>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</si>
  <si>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</si>
  <si>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</si>
  <si>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</si>
  <si>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</si>
  <si>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</si>
  <si>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</si>
  <si>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</si>
  <si>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</si>
  <si>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</si>
  <si>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</si>
  <si>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</si>
  <si>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</si>
  <si>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</si>
  <si>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</si>
  <si>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</si>
  <si>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</si>
  <si>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</si>
  <si>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</si>
  <si>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</si>
  <si>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</si>
  <si>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</si>
  <si>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</si>
  <si>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</si>
  <si>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</si>
  <si>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</si>
  <si>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</si>
  <si>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</si>
  <si>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</si>
  <si>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</si>
  <si>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</si>
  <si>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</si>
  <si>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</si>
  <si>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</si>
  <si>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</si>
  <si>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</si>
  <si>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</si>
  <si>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</si>
  <si>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</si>
  <si>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</si>
  <si>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</si>
  <si>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</si>
  <si>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</si>
  <si>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</si>
  <si>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</si>
  <si>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</si>
  <si>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</si>
  <si>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</si>
  <si>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</si>
  <si>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</si>
  <si>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</si>
  <si>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</si>
  <si>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</si>
  <si>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</si>
  <si>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</si>
  <si>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</si>
  <si>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</si>
  <si>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</si>
  <si>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</si>
  <si>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</si>
  <si>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</si>
  <si>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</si>
  <si>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</si>
  <si>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</si>
  <si>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</si>
  <si>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</si>
  <si>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</si>
  <si>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</si>
  <si>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</si>
  <si>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</si>
  <si>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</si>
  <si>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</si>
  <si>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</si>
  <si>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</si>
  <si>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</si>
  <si>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</si>
  <si>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</si>
  <si>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</si>
  <si>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</si>
  <si>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</si>
  <si>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</si>
  <si>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</si>
  <si>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</si>
  <si>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</si>
  <si>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</si>
  <si>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</si>
  <si>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</si>
  <si>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</si>
  <si>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</si>
  <si>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</si>
  <si>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</si>
  <si>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</si>
  <si>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</si>
  <si>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</si>
  <si>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</si>
  <si>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</si>
  <si>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</si>
  <si>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</si>
  <si>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</si>
  <si>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</si>
  <si>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</si>
  <si>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</si>
  <si>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</si>
  <si>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</si>
  <si>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</si>
  <si>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</si>
  <si>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</si>
  <si>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</si>
  <si>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</si>
  <si>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</si>
  <si>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</si>
  <si>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</si>
  <si>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</si>
  <si>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</si>
  <si>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</si>
  <si>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</si>
  <si>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</si>
  <si>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</si>
  <si>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</si>
  <si>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</si>
  <si>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</si>
  <si>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</si>
  <si>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</si>
  <si>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</si>
  <si>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</si>
  <si>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</si>
  <si>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</si>
  <si>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</si>
  <si>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</si>
  <si>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</si>
  <si>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</si>
  <si>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</si>
  <si>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</si>
  <si>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</si>
  <si>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</si>
  <si>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</si>
  <si>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</si>
  <si>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</si>
  <si>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</si>
  <si>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</si>
  <si>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</si>
  <si>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</si>
  <si>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</si>
  <si>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</si>
  <si>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</si>
  <si>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</si>
  <si>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</si>
  <si>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</si>
  <si>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</si>
  <si>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</si>
  <si>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</si>
  <si>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</si>
  <si>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</si>
  <si>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</si>
  <si>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</si>
  <si>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</si>
  <si>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</si>
  <si>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</si>
  <si>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</si>
  <si>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</si>
  <si>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</si>
  <si>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</si>
  <si>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</si>
  <si>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</si>
  <si>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</si>
  <si>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</si>
  <si>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</si>
  <si>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</si>
  <si>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</si>
  <si>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</si>
  <si>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</si>
  <si>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</si>
  <si>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</si>
  <si>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</si>
  <si>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</si>
  <si>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</si>
  <si>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</si>
  <si>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</si>
  <si>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</si>
  <si>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</si>
  <si>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</si>
  <si>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</si>
  <si>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</si>
  <si>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</si>
  <si>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</si>
  <si>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</si>
  <si>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</si>
  <si>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</si>
  <si>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</si>
  <si>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</si>
  <si>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</si>
  <si>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</si>
  <si>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</si>
  <si>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</si>
  <si>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</si>
  <si>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</si>
  <si>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</si>
  <si>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</si>
  <si>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</si>
  <si>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</si>
  <si>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</si>
  <si>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</si>
  <si>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</si>
  <si>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</si>
  <si>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</si>
  <si>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</si>
  <si>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</si>
  <si>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</si>
  <si>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</si>
  <si>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</si>
  <si>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</si>
  <si>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</si>
  <si>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</si>
  <si>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</si>
  <si>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</si>
  <si>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</si>
  <si>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</si>
  <si>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</si>
  <si>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</si>
  <si>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</si>
  <si>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</si>
  <si>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</si>
  <si>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</si>
  <si>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</si>
  <si>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</si>
  <si>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</si>
  <si>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</si>
  <si>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</si>
  <si>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</si>
  <si>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</si>
  <si>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</si>
  <si>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</si>
  <si>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</si>
  <si>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</si>
  <si>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</si>
  <si>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</si>
  <si>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</si>
  <si>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</si>
  <si>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</si>
  <si>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</si>
  <si>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</si>
  <si>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</si>
  <si>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</si>
  <si>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</si>
  <si>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</si>
  <si>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</si>
  <si>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</si>
  <si>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</si>
  <si>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</si>
  <si>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</si>
  <si>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</si>
  <si>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</si>
  <si>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</si>
  <si>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</si>
  <si>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</si>
  <si>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</si>
  <si>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</si>
  <si>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</si>
  <si>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</si>
  <si>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</si>
  <si>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</si>
  <si>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</si>
  <si>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</si>
  <si>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</si>
  <si>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</si>
  <si>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</si>
  <si>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</si>
  <si>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</si>
  <si>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</si>
  <si>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</si>
  <si>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</si>
  <si>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</si>
  <si>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</si>
  <si>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</si>
  <si>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</si>
  <si>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</si>
  <si>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</si>
  <si>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</si>
  <si>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</si>
  <si>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</si>
  <si>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</si>
  <si>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</si>
  <si>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</si>
  <si>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</si>
  <si>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</si>
  <si>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</si>
  <si>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</si>
  <si>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</si>
  <si>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</si>
  <si>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</si>
  <si>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</si>
  <si>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</si>
  <si>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</si>
  <si>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</si>
  <si>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</si>
  <si>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</si>
  <si>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</si>
  <si>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</si>
  <si>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</si>
  <si>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</si>
  <si>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</si>
  <si>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</si>
  <si>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</si>
  <si>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</si>
  <si>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</si>
  <si>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</si>
  <si>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</si>
  <si>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</si>
  <si>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</si>
  <si>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</si>
  <si>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</si>
  <si>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</si>
  <si>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</si>
  <si>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</si>
  <si>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</si>
  <si>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</si>
  <si>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</si>
  <si>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</si>
  <si>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</si>
  <si>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</si>
  <si>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</si>
  <si>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</si>
  <si>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</si>
  <si>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</si>
  <si>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</si>
  <si>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</si>
  <si>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</si>
  <si>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</si>
  <si>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</si>
  <si>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</si>
  <si>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</si>
  <si>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</si>
  <si>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</si>
  <si>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</si>
  <si>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</si>
  <si>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</si>
  <si>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</si>
  <si>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</si>
  <si>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</si>
  <si>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</si>
  <si>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</si>
  <si>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</si>
  <si>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</si>
  <si>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</si>
  <si>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</si>
  <si>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</si>
  <si>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</si>
  <si>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</si>
  <si>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</si>
  <si>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</si>
  <si>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</si>
  <si>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</si>
  <si>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</si>
  <si>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</si>
  <si>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</si>
  <si>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</si>
  <si>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</si>
  <si>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</si>
  <si>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</si>
  <si>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</si>
  <si>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</si>
  <si>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</si>
  <si>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</si>
  <si>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</si>
  <si>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</si>
  <si>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</si>
  <si>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</si>
  <si>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</si>
  <si>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</si>
  <si>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</si>
  <si>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</si>
  <si>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</si>
  <si>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</si>
  <si>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</si>
  <si>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</si>
  <si>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</si>
  <si>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</si>
  <si>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</si>
  <si>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</si>
  <si>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</si>
  <si>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</si>
  <si>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</si>
  <si>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</si>
  <si>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</si>
  <si>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</si>
  <si>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</si>
  <si>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</si>
  <si>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</si>
  <si>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</si>
  <si>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</si>
  <si>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</si>
  <si>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</si>
  <si>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</si>
  <si>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</si>
  <si>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</si>
  <si>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</si>
  <si>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</si>
  <si>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</si>
  <si>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</si>
  <si>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</si>
  <si>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</si>
  <si>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</si>
  <si>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</si>
  <si>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</si>
  <si>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</si>
  <si>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</si>
  <si>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</si>
  <si>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</si>
  <si>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</si>
  <si>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</si>
  <si>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</si>
  <si>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</si>
  <si>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</si>
  <si>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</si>
  <si>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</si>
  <si>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</si>
  <si>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</si>
  <si>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</si>
  <si>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</si>
  <si>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</si>
  <si>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</si>
  <si>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</si>
  <si>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</si>
  <si>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</si>
  <si>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</si>
  <si>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</si>
  <si>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</si>
  <si>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</si>
  <si>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</si>
  <si>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</si>
  <si>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</si>
  <si>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</si>
  <si>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</si>
  <si>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</si>
  <si>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</si>
  <si>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</si>
  <si>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</si>
  <si>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</si>
  <si>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</si>
  <si>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</si>
  <si>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</si>
  <si>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</si>
  <si>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</si>
  <si>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</si>
  <si>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</si>
  <si>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</si>
  <si>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</si>
  <si>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</si>
  <si>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</si>
  <si>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</si>
  <si>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</si>
  <si>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</si>
  <si>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</si>
  <si>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</si>
  <si>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</si>
  <si>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</si>
  <si>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</si>
  <si>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</si>
  <si>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</si>
  <si>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</si>
  <si>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</si>
  <si>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</si>
  <si>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</si>
  <si>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</si>
  <si>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</si>
  <si>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</si>
  <si>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</si>
  <si>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</si>
  <si>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</si>
  <si>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</si>
  <si>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</si>
  <si>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</si>
  <si>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</si>
  <si>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</si>
  <si>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</si>
  <si>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</si>
  <si>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</si>
  <si>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</si>
  <si>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</si>
  <si>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</si>
  <si>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</si>
  <si>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</si>
  <si>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</si>
  <si>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</si>
  <si>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</si>
  <si>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</si>
  <si>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</si>
  <si>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</si>
  <si>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</si>
  <si>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</si>
  <si>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</si>
  <si>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</si>
  <si>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</si>
  <si>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</si>
  <si>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</si>
  <si>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</si>
  <si>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</si>
  <si>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</si>
  <si>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</si>
  <si>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</si>
  <si>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</si>
  <si>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</si>
  <si>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</si>
  <si>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</si>
  <si>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</si>
  <si>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</si>
  <si>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</si>
  <si>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</si>
  <si>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</si>
  <si>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</si>
  <si>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</si>
  <si>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</si>
  <si>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</si>
  <si>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</si>
  <si>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</si>
  <si>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</si>
  <si>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</si>
  <si>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</si>
  <si>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</si>
  <si>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</si>
  <si>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</si>
  <si>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</si>
  <si>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</si>
  <si>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</si>
  <si>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</si>
  <si>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</si>
  <si>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</si>
  <si>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</si>
  <si>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</si>
  <si>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</si>
  <si>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</si>
  <si>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</si>
  <si>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</si>
  <si>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</si>
  <si>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</si>
  <si>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</si>
  <si>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</si>
  <si>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</si>
  <si>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</si>
  <si>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</si>
  <si>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</si>
  <si>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</si>
  <si>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</si>
  <si>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</si>
  <si>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</si>
  <si>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</si>
  <si>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</si>
  <si>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</si>
  <si>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</si>
  <si>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</si>
  <si>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</si>
  <si>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</si>
  <si>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</si>
  <si>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</si>
  <si>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</si>
  <si>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</si>
  <si>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</si>
  <si>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</si>
  <si>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</si>
  <si>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</si>
  <si>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</si>
  <si>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</si>
  <si>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</si>
  <si>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</si>
  <si>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</si>
  <si>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</si>
  <si>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</si>
  <si>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</si>
  <si>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</si>
  <si>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</si>
  <si>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</si>
  <si>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</si>
  <si>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</si>
  <si>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</si>
  <si>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</si>
  <si>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</si>
  <si>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</si>
  <si>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</si>
  <si>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</si>
  <si>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</si>
  <si>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</si>
  <si>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</si>
  <si>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</si>
  <si>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</si>
  <si>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</si>
  <si>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</si>
  <si>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</si>
  <si>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</si>
  <si>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</si>
  <si>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</si>
  <si>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</si>
  <si>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</si>
  <si>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</si>
  <si>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</si>
  <si>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</si>
  <si>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</si>
  <si>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</si>
  <si>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</si>
  <si>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</si>
  <si>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</si>
  <si>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</si>
  <si>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</si>
  <si>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</si>
  <si>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</si>
  <si>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</si>
  <si>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</si>
  <si>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</si>
  <si>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</si>
  <si>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</si>
  <si>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</si>
  <si>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</si>
  <si>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</si>
  <si>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</si>
  <si>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</si>
  <si>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</si>
  <si>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</si>
  <si>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</si>
  <si>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</si>
  <si>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</si>
  <si>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</si>
  <si>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</si>
  <si>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</si>
  <si>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</si>
  <si>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</si>
  <si>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</si>
  <si>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</si>
  <si>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</si>
  <si>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</si>
  <si>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</si>
  <si>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</si>
  <si>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</si>
  <si>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</si>
  <si>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</si>
  <si>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</si>
  <si>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</si>
  <si>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</si>
  <si>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</si>
  <si>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</si>
  <si>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</si>
  <si>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</si>
  <si>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</si>
  <si>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</si>
  <si>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</si>
  <si>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</si>
  <si>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</si>
  <si>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</si>
  <si>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</si>
  <si>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</si>
  <si>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</si>
  <si>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</si>
  <si>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</si>
  <si>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</si>
  <si>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</si>
  <si>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</si>
  <si>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</si>
  <si>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</si>
  <si>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</si>
  <si>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</si>
  <si>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</si>
  <si>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</si>
  <si>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</si>
  <si>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</si>
  <si>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</si>
  <si>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</si>
  <si>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</si>
  <si>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</si>
  <si>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</si>
  <si>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</si>
  <si>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</si>
  <si>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</si>
  <si>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</si>
  <si>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</si>
  <si>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</si>
  <si>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</si>
  <si>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</si>
  <si>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</si>
  <si>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</si>
  <si>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</si>
  <si>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</si>
  <si>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</si>
  <si>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</si>
  <si>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</si>
  <si>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</si>
  <si>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</si>
  <si>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</si>
  <si>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</si>
  <si>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</si>
  <si>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</si>
  <si>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</si>
  <si>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</si>
  <si>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</si>
  <si>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</si>
  <si>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</si>
  <si>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</si>
  <si>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</si>
  <si>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</si>
  <si>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</si>
  <si>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</si>
  <si>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</si>
  <si>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</si>
  <si>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</si>
  <si>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</si>
  <si>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</si>
  <si>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</si>
  <si>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</si>
  <si>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</si>
  <si>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</si>
  <si>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</si>
  <si>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</si>
  <si>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</si>
  <si>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</si>
  <si>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</si>
  <si>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</si>
  <si>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</si>
  <si>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</si>
  <si>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</si>
  <si>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</si>
  <si>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</si>
  <si>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</si>
  <si>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</si>
  <si>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</si>
  <si>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</si>
  <si>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</si>
  <si>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</si>
  <si>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</si>
  <si>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</si>
  <si>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</si>
  <si>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</si>
  <si>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</si>
  <si>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</si>
  <si>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</si>
  <si>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</si>
  <si>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</si>
  <si>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</si>
  <si>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</si>
  <si>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</si>
  <si>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</si>
  <si>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</si>
  <si>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</si>
  <si>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</si>
  <si>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</si>
  <si>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</si>
  <si>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</si>
  <si>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</si>
  <si>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</si>
  <si>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</si>
  <si>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</si>
  <si>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</si>
  <si>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</si>
  <si>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</si>
  <si>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</si>
  <si>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</si>
  <si>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</si>
  <si>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</si>
  <si>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</si>
  <si>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</si>
  <si>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</si>
  <si>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</si>
  <si>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</si>
  <si>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</si>
  <si>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</si>
  <si>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</si>
  <si>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</si>
  <si>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</si>
  <si>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</si>
  <si>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</si>
  <si>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</si>
  <si>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</si>
  <si>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</si>
  <si>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</si>
  <si>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</si>
  <si>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</si>
  <si>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</si>
  <si>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</si>
  <si>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</si>
  <si>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</si>
  <si>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</si>
  <si>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</si>
  <si>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</si>
  <si>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</si>
  <si>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</si>
  <si>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</si>
  <si>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</si>
  <si>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</si>
  <si>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</si>
  <si>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</si>
  <si>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</si>
  <si>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</si>
  <si>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</si>
  <si>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</si>
  <si>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</si>
  <si>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</si>
  <si>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</si>
  <si>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</si>
  <si>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</si>
  <si>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</si>
  <si>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</si>
  <si>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</si>
  <si>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</si>
  <si>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</si>
  <si>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</si>
  <si>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</si>
  <si>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</si>
  <si>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</si>
  <si>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</si>
  <si>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</si>
  <si>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</si>
  <si>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</si>
  <si>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</si>
  <si>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</si>
  <si>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</si>
  <si>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</si>
  <si>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</si>
  <si>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</si>
  <si>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</si>
  <si>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</si>
  <si>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</si>
  <si>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</si>
  <si>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</si>
  <si>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</si>
  <si>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</si>
  <si>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</si>
  <si>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</si>
  <si>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</si>
  <si>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</si>
  <si>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</si>
  <si>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</si>
  <si>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</si>
  <si>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</si>
  <si>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</si>
  <si>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</si>
  <si>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</si>
  <si>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</si>
  <si>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</si>
  <si>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</si>
  <si>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</si>
  <si>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</si>
  <si>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</si>
  <si>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</si>
  <si>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</si>
  <si>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</si>
  <si>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</si>
  <si>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</si>
  <si>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</si>
  <si>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</si>
  <si>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</si>
  <si>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</si>
  <si>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</si>
  <si>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</si>
  <si>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</si>
  <si>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</si>
  <si>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</si>
  <si>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</si>
  <si>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</si>
  <si>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</si>
  <si>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</si>
  <si>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</si>
  <si>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</si>
  <si>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</si>
  <si>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</si>
  <si>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</si>
  <si>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</si>
  <si>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</si>
  <si>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</si>
  <si>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</si>
  <si>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</si>
  <si>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</si>
  <si>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</si>
  <si>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</si>
  <si>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</si>
  <si>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</si>
  <si>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</si>
  <si>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</si>
  <si>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</si>
  <si>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</si>
  <si>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</si>
  <si>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</si>
  <si>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</si>
  <si>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</si>
  <si>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</si>
  <si>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</si>
  <si>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</si>
  <si>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</si>
  <si>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</si>
  <si>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</si>
  <si>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</si>
  <si>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</si>
  <si>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</si>
  <si>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</si>
  <si>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</si>
  <si>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</si>
  <si>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</si>
  <si>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</si>
  <si>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</si>
  <si>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</si>
  <si>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</si>
  <si>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</si>
  <si>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</si>
  <si>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</si>
  <si>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</si>
  <si>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</si>
  <si>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</si>
  <si>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</si>
  <si>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</si>
  <si>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</si>
  <si>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</si>
  <si>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</si>
  <si>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</si>
  <si>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</si>
  <si>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</si>
  <si>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</si>
  <si>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</si>
  <si>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</si>
  <si>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</si>
  <si>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</si>
  <si>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</si>
  <si>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</si>
  <si>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</si>
  <si>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</si>
  <si>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</si>
  <si>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</si>
  <si>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</si>
  <si>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</si>
  <si>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</si>
  <si>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</si>
  <si>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</si>
  <si>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</si>
  <si>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</si>
  <si>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</si>
  <si>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</si>
  <si>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</si>
  <si>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</si>
  <si>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</si>
  <si>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</si>
  <si>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</si>
  <si>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</si>
  <si>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</si>
  <si>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</si>
  <si>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</si>
  <si>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</si>
  <si>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</si>
  <si>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</si>
  <si>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</si>
  <si>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</si>
  <si>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</si>
  <si>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</si>
  <si>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</si>
  <si>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</si>
  <si>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</si>
  <si>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</si>
  <si>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</si>
  <si>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</si>
  <si>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</si>
  <si>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</si>
  <si>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</si>
  <si>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</si>
  <si>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</si>
  <si>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</si>
  <si>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</si>
  <si>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</si>
  <si>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</si>
  <si>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</si>
  <si>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</si>
  <si>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</si>
  <si>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</si>
  <si>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</si>
  <si>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</si>
  <si>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</si>
  <si>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</si>
  <si>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</si>
  <si>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</si>
  <si>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</si>
  <si>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</si>
  <si>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</si>
  <si>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</si>
  <si>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</si>
  <si>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</si>
  <si>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</si>
  <si>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</si>
  <si>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</si>
  <si>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</si>
  <si>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</si>
  <si>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</si>
  <si>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</si>
  <si>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</si>
  <si>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</si>
  <si>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</si>
  <si>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</si>
  <si>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</si>
  <si>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</si>
  <si>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</si>
  <si>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</si>
  <si>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</si>
  <si>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</si>
  <si>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</si>
  <si>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</si>
  <si>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</si>
  <si>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</si>
  <si>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</si>
  <si>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</si>
  <si>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</si>
  <si>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</si>
  <si>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</si>
  <si>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</si>
  <si>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</si>
  <si>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</si>
  <si>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</si>
  <si>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</si>
  <si>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</si>
  <si>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</si>
  <si>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</si>
  <si>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</si>
  <si>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</si>
  <si>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</si>
  <si>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</si>
  <si>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</si>
  <si>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</si>
  <si>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</si>
  <si>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</si>
  <si>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</si>
  <si>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</si>
  <si>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</si>
  <si>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</si>
  <si>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</si>
  <si>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</si>
  <si>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</si>
  <si>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</si>
  <si>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</si>
  <si>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</si>
  <si>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</si>
  <si>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</si>
  <si>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</si>
  <si>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</si>
  <si>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</si>
  <si>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</si>
  <si>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</si>
  <si>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</si>
  <si>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</si>
  <si>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</si>
  <si>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</si>
  <si>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</si>
  <si>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</si>
  <si>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</si>
  <si>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</si>
  <si>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</si>
  <si>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</si>
  <si>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</si>
  <si>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</si>
  <si>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</si>
  <si>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</si>
  <si>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</si>
  <si>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</si>
  <si>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</si>
  <si>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</si>
  <si>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</si>
  <si>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</si>
  <si>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</si>
  <si>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</si>
  <si>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</si>
  <si>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</si>
  <si>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</si>
  <si>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</si>
  <si>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</si>
  <si>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</si>
  <si>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</si>
  <si>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</si>
  <si>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</si>
  <si>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</si>
  <si>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</si>
  <si>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</si>
  <si>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</si>
  <si>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</si>
  <si>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</si>
  <si>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</si>
  <si>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</si>
  <si>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</si>
  <si>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</si>
  <si>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</si>
  <si>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</si>
  <si>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</si>
  <si>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</si>
  <si>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</si>
  <si>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</si>
  <si>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</si>
  <si>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</si>
  <si>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</si>
  <si>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</si>
  <si>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</si>
  <si>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</si>
  <si>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</si>
  <si>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</si>
  <si>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</si>
  <si>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</si>
  <si>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</si>
  <si>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</si>
  <si>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</si>
  <si>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</si>
  <si>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</si>
  <si>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</si>
  <si>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</si>
  <si>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</si>
  <si>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</si>
  <si>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</si>
  <si>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</si>
  <si>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</si>
  <si>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</si>
  <si>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</si>
  <si>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</si>
  <si>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</si>
  <si>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</si>
  <si>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</si>
  <si>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</si>
  <si>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</si>
  <si>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</si>
  <si>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</si>
  <si>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</si>
  <si>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</si>
  <si>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</si>
  <si>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</si>
  <si>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</si>
  <si>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</si>
  <si>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</si>
  <si>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</si>
  <si>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</si>
  <si>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</si>
  <si>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</si>
  <si>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</si>
  <si>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</si>
  <si>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</si>
  <si>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</si>
  <si>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</si>
  <si>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</si>
  <si>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</si>
  <si>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</si>
  <si>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</si>
  <si>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</si>
  <si>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</si>
  <si>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</si>
  <si>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</si>
  <si>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</si>
  <si>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</si>
  <si>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</si>
  <si>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</si>
  <si>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</si>
  <si>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</si>
  <si>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</si>
  <si>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</si>
  <si>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</si>
  <si>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</si>
  <si>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</si>
  <si>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</si>
  <si>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</si>
  <si>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</si>
  <si>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</si>
  <si>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</si>
  <si>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</si>
  <si>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</si>
  <si>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</si>
  <si>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</si>
  <si>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</si>
  <si>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</si>
  <si>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</si>
  <si>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</si>
  <si>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</si>
  <si>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</si>
  <si>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</si>
  <si>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</si>
  <si>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</si>
  <si>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</si>
  <si>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</si>
  <si>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</si>
  <si>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</si>
  <si>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</si>
  <si>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</si>
  <si>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</si>
  <si>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</si>
  <si>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</si>
  <si>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</si>
  <si>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</si>
  <si>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</si>
  <si>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</si>
  <si>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</si>
  <si>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</si>
  <si>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</si>
  <si>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</si>
  <si>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</si>
  <si>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</si>
  <si>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</si>
  <si>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</si>
  <si>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</si>
  <si>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</si>
  <si>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</si>
  <si>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</si>
  <si>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</si>
  <si>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</si>
  <si>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</si>
  <si>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</si>
  <si>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</si>
  <si>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</si>
  <si>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</si>
  <si>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</si>
  <si>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</si>
  <si>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</si>
  <si>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</si>
  <si>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</si>
  <si>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</si>
  <si>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</si>
  <si>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</si>
  <si>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</si>
  <si>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</si>
  <si>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</si>
  <si>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</si>
  <si>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</si>
  <si>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</si>
  <si>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</si>
  <si>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</si>
  <si>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</si>
  <si>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</si>
  <si>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</si>
  <si>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</si>
  <si>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</si>
  <si>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</si>
  <si>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</si>
  <si>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</si>
  <si>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</si>
  <si>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</si>
  <si>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</si>
  <si>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</si>
  <si>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</si>
  <si>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</si>
  <si>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</si>
  <si>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</si>
  <si>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</si>
  <si>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</si>
  <si>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</si>
  <si>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</si>
  <si>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</si>
  <si>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</si>
  <si>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</si>
  <si>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</si>
  <si>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</si>
  <si>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</si>
  <si>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</si>
  <si>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</si>
  <si>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</si>
  <si>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</si>
  <si>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</si>
  <si>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</si>
  <si>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</si>
  <si>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</si>
  <si>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</si>
  <si>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</si>
  <si>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</si>
  <si>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</si>
  <si>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</si>
  <si>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</si>
  <si>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</si>
  <si>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</si>
  <si>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</si>
  <si>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</si>
  <si>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</si>
  <si>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</si>
  <si>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</si>
  <si>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</si>
  <si>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</si>
  <si>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</si>
  <si>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</si>
  <si>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</si>
  <si>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</si>
  <si>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</si>
  <si>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</si>
  <si>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</si>
  <si>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</si>
  <si>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</si>
  <si>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</si>
  <si>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</si>
  <si>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</si>
  <si>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</si>
  <si>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</si>
  <si>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</si>
  <si>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</si>
  <si>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</si>
  <si>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</si>
  <si>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</si>
  <si>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</si>
  <si>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</si>
  <si>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</si>
  <si>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</si>
  <si>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</si>
  <si>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</si>
  <si>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</si>
  <si>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</si>
  <si>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</si>
  <si>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</si>
  <si>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</si>
  <si>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</si>
  <si>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</si>
  <si>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</si>
  <si>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</si>
  <si>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</si>
  <si>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</si>
  <si>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</si>
  <si>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</si>
  <si>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</si>
  <si>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</si>
  <si>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</si>
  <si>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</si>
  <si>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</si>
  <si>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</si>
  <si>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</si>
  <si>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</si>
  <si>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</si>
  <si>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</si>
  <si>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</si>
  <si>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</si>
  <si>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</si>
  <si>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</si>
  <si>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</si>
  <si>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</si>
  <si>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</si>
  <si>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</si>
  <si>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</si>
  <si>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</si>
  <si>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</si>
  <si>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</si>
  <si>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</si>
  <si>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</si>
  <si>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</si>
  <si>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</si>
  <si>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</si>
  <si>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</si>
  <si>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</si>
  <si>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</si>
  <si>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</si>
  <si>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</si>
  <si>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</si>
  <si>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</si>
  <si>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</si>
  <si>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</si>
  <si>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</si>
  <si>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</si>
  <si>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</si>
  <si>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</si>
  <si>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</si>
  <si>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</si>
  <si>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</si>
  <si>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</si>
  <si>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</si>
  <si>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</si>
  <si>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</si>
  <si>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</si>
  <si>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</si>
  <si>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</si>
  <si>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</si>
  <si>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</si>
  <si>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</si>
  <si>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</si>
  <si>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</si>
  <si>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</si>
  <si>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</si>
  <si>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</si>
  <si>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</si>
  <si>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</si>
  <si>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</si>
  <si>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</si>
  <si>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</si>
  <si>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</si>
  <si>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</si>
  <si>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</si>
  <si>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</si>
  <si>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</si>
  <si>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</si>
  <si>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</si>
  <si>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</si>
  <si>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</si>
  <si>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</si>
  <si>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</si>
  <si>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</si>
  <si>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</si>
  <si>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</si>
  <si>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</si>
  <si>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</si>
  <si>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</si>
  <si>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</si>
  <si>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</si>
  <si>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</si>
  <si>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</si>
  <si>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</si>
  <si>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</si>
  <si>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</si>
  <si>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</si>
  <si>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</si>
  <si>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</si>
  <si>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</si>
  <si>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</si>
  <si>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</si>
  <si>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</si>
  <si>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</si>
  <si>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</si>
  <si>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</si>
  <si>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</si>
  <si>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</si>
  <si>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</si>
  <si>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</si>
  <si>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</si>
  <si>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</si>
  <si>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</si>
  <si>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</si>
  <si>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</si>
  <si>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</si>
  <si>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</si>
  <si>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</si>
  <si>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</si>
  <si>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</si>
  <si>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</si>
  <si>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</si>
  <si>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</si>
  <si>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</si>
  <si>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</si>
  <si>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</si>
  <si>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</si>
  <si>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</si>
  <si>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</si>
  <si>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</si>
  <si>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</si>
  <si>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</si>
  <si>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</si>
  <si>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</si>
  <si>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</si>
  <si>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</si>
  <si>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</si>
  <si>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</si>
  <si>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</si>
  <si>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</si>
  <si>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</si>
  <si>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</si>
  <si>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</si>
  <si>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</si>
  <si>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</si>
  <si>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</si>
  <si>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</si>
  <si>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</si>
  <si>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</si>
  <si>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</si>
  <si>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</si>
  <si>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</si>
  <si>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</si>
  <si>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</si>
  <si>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</si>
  <si>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</si>
  <si>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</si>
  <si>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</si>
  <si>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</si>
  <si>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</si>
  <si>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</si>
  <si>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</si>
  <si>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</si>
  <si>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</si>
  <si>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</si>
  <si>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</si>
  <si>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</si>
  <si>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</si>
  <si>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</si>
  <si>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</si>
  <si>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</si>
  <si>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</si>
  <si>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</si>
  <si>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</si>
  <si>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</si>
  <si>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</si>
  <si>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</si>
  <si>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</si>
  <si>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</si>
  <si>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</si>
  <si>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</si>
  <si>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</si>
  <si>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</si>
  <si>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</si>
  <si>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</si>
  <si>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</si>
  <si>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</si>
  <si>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</si>
  <si>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</si>
  <si>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</si>
  <si>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</si>
  <si>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</si>
  <si>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</si>
  <si>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</si>
  <si>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</si>
  <si>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</si>
  <si>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</si>
  <si>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</si>
  <si>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</si>
  <si>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</si>
  <si>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</si>
  <si>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</si>
  <si>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</si>
  <si>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</si>
  <si>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</si>
  <si>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</si>
  <si>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</si>
  <si>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</si>
  <si>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</si>
  <si>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</si>
  <si>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</si>
  <si>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</si>
  <si>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</si>
  <si>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</si>
  <si>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</si>
  <si>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</si>
  <si>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</si>
  <si>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</si>
  <si>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</si>
  <si>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</si>
  <si>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</si>
  <si>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</si>
  <si>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</si>
  <si>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</si>
  <si>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</si>
  <si>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</si>
  <si>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</si>
  <si>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</si>
  <si>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</si>
  <si>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</si>
  <si>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</si>
  <si>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</si>
  <si>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</si>
  <si>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</si>
  <si>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</si>
  <si>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</si>
  <si>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</si>
  <si>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</si>
  <si>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</si>
  <si>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</si>
  <si>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</si>
  <si>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</si>
  <si>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</si>
  <si>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</si>
  <si>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</si>
  <si>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</si>
  <si>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</si>
  <si>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</si>
  <si>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</si>
  <si>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</si>
  <si>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</si>
  <si>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</si>
  <si>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</si>
  <si>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</si>
  <si>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</si>
  <si>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</si>
  <si>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</si>
  <si>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</si>
  <si>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</si>
  <si>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</si>
  <si>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</si>
  <si>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</si>
  <si>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</si>
  <si>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</si>
  <si>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</si>
  <si>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</si>
  <si>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</si>
  <si>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</si>
  <si>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</si>
  <si>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</si>
  <si>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</si>
  <si>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</si>
  <si>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</si>
  <si>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</si>
  <si>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</si>
  <si>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</si>
  <si>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</si>
  <si>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</si>
  <si>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</si>
  <si>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</si>
  <si>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</si>
  <si>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</si>
  <si>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</si>
  <si>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</si>
  <si>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</si>
  <si>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</si>
  <si>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</si>
  <si>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</si>
  <si>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</si>
  <si>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</si>
  <si>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</si>
  <si>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</si>
  <si>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</si>
  <si>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</si>
  <si>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</si>
  <si>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</si>
  <si>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</si>
  <si>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</si>
  <si>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</si>
  <si>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</si>
  <si>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</si>
  <si>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</si>
  <si>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</si>
  <si>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</si>
  <si>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</si>
  <si>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</si>
  <si>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</si>
  <si>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</si>
  <si>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</si>
  <si>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</si>
  <si>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</si>
  <si>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</si>
  <si>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</si>
  <si>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</si>
  <si>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</si>
  <si>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</si>
  <si>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</si>
  <si>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</si>
  <si>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</si>
  <si>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</si>
  <si>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</si>
  <si>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</si>
  <si>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</si>
  <si>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</si>
  <si>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</si>
  <si>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</si>
  <si>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</si>
  <si>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</si>
  <si>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</si>
  <si>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</si>
  <si>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</si>
  <si>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</si>
  <si>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</si>
  <si>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</si>
  <si>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</si>
  <si>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</si>
  <si>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</si>
  <si>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</si>
  <si>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</si>
  <si>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</si>
  <si>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</si>
  <si>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</si>
  <si>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</si>
  <si>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</si>
  <si>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</si>
  <si>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</si>
  <si>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</si>
  <si>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</si>
  <si>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</si>
  <si>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</si>
  <si>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</si>
  <si>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</si>
  <si>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</si>
  <si>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</si>
  <si>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</si>
  <si>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</si>
  <si>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</si>
  <si>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</si>
  <si>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</si>
  <si>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</si>
  <si>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</si>
  <si>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</si>
  <si>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</si>
  <si>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</si>
  <si>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</si>
  <si>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</si>
  <si>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</si>
  <si>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</si>
  <si>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</si>
  <si>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</si>
  <si>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</si>
  <si>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</si>
  <si>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</si>
  <si>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</si>
  <si>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</si>
  <si>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</si>
  <si>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</si>
  <si>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</si>
  <si>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</si>
  <si>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</si>
  <si>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</si>
  <si>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</si>
  <si>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</si>
  <si>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</si>
  <si>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</si>
  <si>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</si>
  <si>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</si>
  <si>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</si>
  <si>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</si>
  <si>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</si>
  <si>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</si>
  <si>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</si>
  <si>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</si>
  <si>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</si>
  <si>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</si>
  <si>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</si>
  <si>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</si>
  <si>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</si>
  <si>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</si>
  <si>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</si>
  <si>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</si>
  <si>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</si>
  <si>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</si>
  <si>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</si>
  <si>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</si>
  <si>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</si>
  <si>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</si>
  <si>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</si>
  <si>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</si>
  <si>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</si>
  <si>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</si>
  <si>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</si>
  <si>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</si>
  <si>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</si>
  <si>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</si>
  <si>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</si>
  <si>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</si>
  <si>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</si>
  <si>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</si>
  <si>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</si>
  <si>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</si>
  <si>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</si>
  <si>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</si>
  <si>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</si>
  <si>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</si>
  <si>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</si>
  <si>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</si>
  <si>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</si>
  <si>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</si>
  <si>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</si>
  <si>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</si>
  <si>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</si>
  <si>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</si>
  <si>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</si>
  <si>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</si>
  <si>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</si>
  <si>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</si>
  <si>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</si>
  <si>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</si>
  <si>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</si>
  <si>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</si>
  <si>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</si>
  <si>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</si>
  <si>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</si>
  <si>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</si>
  <si>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</si>
  <si>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</si>
  <si>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</si>
  <si>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</si>
  <si>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</si>
  <si>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</si>
  <si>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</si>
  <si>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</si>
  <si>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</si>
  <si>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</si>
  <si>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</si>
  <si>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</si>
  <si>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</si>
  <si>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</si>
  <si>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</si>
  <si>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</si>
  <si>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</si>
  <si>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</si>
  <si>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</si>
  <si>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</si>
  <si>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</si>
  <si>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</si>
  <si>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</si>
  <si>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</si>
  <si>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</si>
  <si>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</si>
  <si>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</si>
  <si>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</si>
  <si>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</si>
  <si>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</si>
  <si>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</si>
  <si>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</si>
  <si>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</si>
  <si>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</si>
  <si>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</si>
  <si>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</si>
  <si>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</si>
  <si>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</si>
  <si>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</si>
  <si>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</si>
  <si>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</si>
  <si>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</si>
  <si>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</si>
  <si>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</si>
  <si>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</si>
  <si>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</si>
  <si>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</si>
  <si>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</si>
  <si>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</si>
  <si>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</si>
  <si>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</si>
  <si>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</si>
  <si>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</si>
  <si>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</si>
  <si>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</si>
  <si>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</si>
  <si>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</si>
  <si>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</si>
  <si>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</si>
  <si>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</si>
  <si>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</si>
  <si>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</si>
  <si>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</si>
  <si>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</si>
  <si>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</si>
  <si>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</si>
  <si>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</si>
  <si>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</si>
  <si>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</si>
  <si>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</si>
  <si>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</si>
  <si>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</si>
  <si>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</si>
  <si>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</si>
  <si>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</si>
  <si>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</si>
  <si>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</si>
  <si>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</si>
  <si>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</si>
  <si>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</si>
  <si>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</si>
  <si>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</si>
  <si>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</si>
  <si>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</si>
  <si>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</si>
  <si>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</si>
  <si>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</si>
  <si>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</si>
  <si>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</si>
  <si>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</si>
  <si>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</si>
  <si>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</si>
  <si>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</si>
  <si>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</si>
  <si>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</si>
  <si>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</si>
  <si>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</si>
  <si>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</si>
  <si>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</si>
  <si>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</si>
  <si>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</si>
  <si>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</si>
  <si>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</si>
  <si>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</si>
  <si>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</si>
  <si>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</si>
  <si>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</si>
  <si>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</si>
  <si>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</si>
  <si>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</si>
  <si>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</si>
  <si>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</si>
  <si>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</si>
  <si>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</si>
  <si>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</si>
  <si>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</si>
  <si>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</si>
  <si>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</si>
  <si>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</si>
  <si>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</si>
  <si>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</si>
  <si>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</si>
  <si>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</si>
  <si>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</si>
  <si>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</si>
  <si>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</si>
  <si>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</si>
  <si>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</si>
  <si>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</si>
  <si>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</si>
  <si>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</si>
  <si>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</si>
  <si>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</si>
  <si>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</si>
  <si>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</si>
  <si>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</si>
  <si>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</si>
  <si>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</si>
  <si>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</si>
  <si>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</si>
  <si>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</si>
  <si>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</si>
  <si>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</si>
  <si>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</si>
  <si>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</si>
  <si>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</si>
  <si>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</si>
  <si>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</si>
  <si>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</si>
  <si>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</si>
  <si>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</si>
  <si>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</si>
  <si>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</si>
  <si>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</si>
  <si>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</si>
  <si>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</si>
  <si>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</si>
  <si>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</si>
  <si>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</si>
  <si>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</si>
  <si>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</si>
  <si>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</si>
  <si>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</si>
  <si>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</si>
  <si>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</si>
  <si>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</si>
  <si>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</si>
  <si>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</si>
  <si>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</si>
  <si>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</si>
  <si>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</si>
  <si>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</si>
  <si>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</si>
  <si>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</si>
  <si>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</si>
  <si>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</si>
  <si>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</si>
  <si>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</si>
  <si>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</si>
  <si>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</si>
  <si>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</si>
  <si>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</si>
  <si>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</si>
  <si>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</si>
  <si>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</si>
  <si>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</si>
  <si>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</si>
  <si>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</si>
  <si>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</si>
  <si>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</si>
  <si>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</si>
  <si>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</si>
  <si>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</si>
  <si>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</si>
  <si>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</si>
  <si>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</si>
  <si>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</si>
  <si>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</si>
  <si>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</si>
  <si>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</si>
  <si>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</si>
  <si>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</si>
  <si>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</si>
  <si>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</si>
  <si>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</si>
  <si>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</si>
  <si>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</si>
  <si>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</si>
  <si>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</si>
  <si>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</si>
  <si>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</si>
  <si>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</si>
  <si>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</si>
  <si>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</si>
  <si>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</si>
  <si>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</si>
  <si>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</si>
  <si>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</si>
  <si>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</si>
  <si>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</si>
  <si>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</si>
  <si>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</si>
  <si>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</si>
  <si>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</si>
  <si>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</si>
  <si>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</si>
  <si>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</si>
  <si>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</si>
  <si>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</si>
  <si>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</si>
  <si>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</si>
  <si>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</si>
  <si>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</si>
  <si>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</si>
  <si>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</si>
  <si>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</si>
  <si>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</si>
  <si>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</si>
  <si>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</si>
  <si>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</si>
  <si>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</si>
  <si>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</si>
  <si>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</si>
  <si>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</si>
  <si>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</si>
  <si>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</si>
  <si>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</si>
  <si>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</si>
  <si>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</si>
  <si>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</si>
  <si>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</si>
  <si>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</si>
  <si>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</si>
  <si>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</si>
  <si>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</si>
  <si>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</si>
  <si>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</si>
  <si>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</si>
  <si>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</si>
  <si>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</si>
  <si>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</si>
  <si>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</si>
  <si>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</si>
  <si>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</si>
  <si>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</si>
  <si>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</si>
  <si>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</si>
  <si>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</si>
  <si>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</si>
  <si>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</si>
  <si>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</si>
  <si>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</si>
  <si>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</si>
  <si>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</si>
  <si>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</si>
  <si>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</si>
  <si>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</si>
  <si>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</si>
  <si>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</si>
  <si>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</si>
  <si>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</si>
  <si>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</si>
  <si>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</si>
  <si>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</si>
  <si>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</si>
  <si>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</si>
  <si>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</si>
  <si>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</si>
  <si>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</si>
  <si>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</si>
  <si>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</si>
  <si>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</si>
  <si>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</si>
  <si>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</si>
  <si>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</si>
  <si>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</si>
  <si>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</si>
  <si>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</si>
  <si>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</si>
  <si>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</si>
  <si>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</si>
  <si>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</si>
  <si>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</si>
  <si>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</si>
  <si>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</si>
  <si>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</si>
  <si>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</si>
  <si>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</si>
  <si>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</si>
  <si>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</si>
  <si>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</si>
  <si>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</si>
  <si>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</si>
  <si>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</si>
  <si>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</si>
  <si>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</si>
  <si>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</si>
  <si>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</si>
  <si>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</si>
  <si>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</si>
  <si>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</si>
  <si>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</si>
  <si>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</si>
  <si>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</si>
  <si>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</si>
  <si>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</si>
  <si>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</si>
  <si>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</si>
  <si>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</si>
  <si>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</si>
  <si>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</si>
  <si>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</si>
  <si>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</si>
  <si>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</si>
  <si>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</si>
  <si>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</si>
  <si>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</si>
  <si>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</si>
  <si>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</si>
  <si>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</si>
  <si>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</si>
  <si>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</si>
  <si>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</si>
  <si>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</si>
  <si>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</si>
  <si>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</si>
  <si>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</si>
  <si>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</si>
  <si>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</si>
  <si>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</si>
  <si>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</si>
  <si>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</si>
  <si>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</si>
  <si>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</si>
  <si>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</si>
  <si>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</si>
  <si>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</si>
  <si>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</si>
  <si>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</si>
  <si>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</si>
  <si>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</si>
  <si>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</si>
  <si>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</si>
  <si>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</si>
  <si>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</si>
  <si>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</si>
  <si>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</si>
  <si>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</si>
  <si>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</si>
  <si>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</si>
  <si>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</si>
  <si>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</si>
  <si>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</si>
  <si>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</si>
  <si>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</si>
  <si>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</si>
  <si>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</si>
  <si>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</si>
  <si>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</si>
  <si>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</si>
  <si>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</si>
  <si>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</si>
  <si>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</si>
  <si>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</si>
  <si>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</si>
  <si>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</si>
  <si>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</si>
  <si>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</si>
  <si>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</si>
  <si>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</si>
  <si>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</si>
  <si>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</si>
  <si>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</si>
  <si>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</si>
  <si>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</si>
  <si>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</si>
  <si>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</si>
  <si>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</si>
  <si>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</si>
  <si>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</si>
  <si>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</si>
  <si>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</si>
  <si>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</si>
  <si>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</si>
  <si>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</si>
  <si>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</si>
  <si>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</si>
  <si>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</si>
  <si>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</si>
  <si>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</si>
  <si>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</si>
  <si>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</si>
  <si>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</si>
  <si>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</si>
  <si>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</si>
  <si>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</si>
  <si>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</si>
  <si>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</si>
  <si>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</si>
  <si>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</si>
  <si>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</si>
  <si>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</si>
  <si>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</si>
  <si>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</si>
  <si>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</si>
  <si>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</si>
  <si>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</si>
  <si>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</si>
  <si>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</si>
  <si>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</si>
  <si>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</si>
  <si>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</si>
  <si>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</si>
  <si>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</si>
  <si>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</si>
  <si>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</si>
  <si>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</si>
  <si>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</si>
  <si>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</si>
  <si>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</si>
  <si>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</si>
  <si>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</si>
  <si>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</si>
  <si>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</si>
  <si>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</si>
  <si>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</si>
  <si>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</si>
  <si>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</si>
  <si>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</si>
  <si>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</si>
  <si>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</si>
  <si>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</si>
  <si>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</si>
  <si>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</si>
  <si>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</si>
  <si>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</si>
  <si>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</si>
  <si>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</si>
  <si>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</si>
  <si>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</si>
  <si>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</si>
  <si>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</si>
  <si>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</si>
  <si>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</si>
  <si>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</si>
  <si>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</si>
  <si>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</si>
  <si>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</si>
  <si>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</si>
  <si>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</si>
  <si>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</si>
  <si>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</si>
  <si>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</si>
  <si>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</si>
  <si>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</si>
  <si>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</si>
  <si>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</si>
  <si>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</si>
  <si>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</si>
  <si>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</si>
  <si>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</si>
  <si>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</si>
  <si>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</si>
  <si>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</si>
  <si>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</si>
  <si>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</si>
  <si>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</si>
  <si>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</si>
  <si>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</si>
  <si>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</si>
  <si>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</si>
  <si>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</si>
  <si>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</si>
  <si>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</si>
  <si>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</si>
  <si>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</si>
  <si>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</si>
  <si>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</si>
  <si>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</si>
  <si>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</si>
  <si>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</si>
  <si>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</si>
  <si>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</si>
  <si>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</si>
  <si>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</si>
  <si>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</si>
  <si>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</si>
  <si>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</si>
  <si>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</si>
  <si>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</si>
  <si>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</si>
  <si>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</si>
  <si>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</si>
  <si>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</si>
  <si>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</si>
  <si>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</si>
  <si>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</si>
  <si>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</si>
  <si>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</si>
  <si>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</si>
  <si>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</si>
  <si>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</si>
  <si>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</si>
  <si>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</si>
  <si>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</si>
  <si>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</si>
  <si>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</si>
  <si>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</si>
  <si>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</si>
  <si>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</si>
  <si>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</si>
  <si>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</si>
  <si>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</si>
  <si>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</si>
  <si>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</si>
  <si>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</si>
  <si>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</si>
  <si>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</si>
  <si>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</si>
  <si>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</si>
  <si>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</si>
  <si>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</si>
  <si>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</si>
  <si>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</si>
  <si>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</si>
  <si>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</si>
  <si>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</si>
  <si>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</si>
  <si>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</si>
  <si>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</si>
  <si>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</si>
  <si>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</si>
  <si>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</si>
  <si>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</si>
  <si>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</si>
  <si>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</si>
  <si>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</si>
  <si>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</si>
  <si>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</si>
  <si>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</si>
  <si>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</si>
  <si>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</si>
  <si>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</si>
  <si>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</si>
  <si>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</si>
  <si>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</si>
  <si>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</si>
  <si>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</si>
  <si>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</si>
  <si>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</si>
  <si>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</si>
  <si>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</si>
  <si>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</si>
  <si>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</si>
  <si>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</si>
  <si>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</si>
  <si>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</si>
  <si>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</si>
  <si>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</si>
  <si>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</si>
  <si>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</si>
  <si>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</si>
  <si>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</si>
  <si>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</si>
  <si>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</si>
  <si>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</si>
  <si>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</si>
  <si>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</si>
  <si>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</si>
  <si>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</si>
  <si>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</si>
  <si>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</si>
  <si>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</si>
  <si>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</si>
  <si>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</si>
  <si>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</si>
  <si>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</si>
  <si>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</si>
  <si>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</si>
  <si>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</si>
  <si>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</si>
  <si>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</si>
  <si>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</si>
  <si>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</si>
  <si>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</si>
  <si>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</si>
  <si>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</si>
  <si>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</si>
  <si>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</si>
  <si>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</si>
  <si>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</si>
  <si>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</si>
  <si>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</si>
  <si>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</si>
  <si>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</si>
  <si>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</si>
  <si>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</si>
  <si>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</si>
  <si>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</si>
  <si>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</si>
  <si>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</si>
  <si>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</si>
  <si>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</si>
  <si>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</si>
  <si>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</si>
  <si>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</si>
  <si>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</si>
  <si>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</si>
  <si>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</si>
  <si>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</si>
  <si>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</si>
  <si>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</si>
  <si>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</si>
  <si>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</si>
  <si>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</si>
  <si>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</si>
  <si>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</si>
  <si>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</si>
  <si>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</si>
  <si>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</si>
  <si>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</si>
  <si>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</si>
  <si>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</si>
  <si>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</si>
  <si>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</si>
  <si>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</si>
  <si>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</si>
  <si>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</si>
  <si>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</si>
  <si>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</si>
  <si>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</si>
  <si>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</si>
  <si>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</si>
  <si>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</si>
  <si>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</si>
  <si>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</si>
  <si>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</si>
  <si>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</si>
  <si>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</si>
  <si>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</si>
  <si>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</si>
  <si>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</si>
  <si>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</si>
  <si>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</si>
  <si>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</si>
  <si>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</si>
  <si>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</si>
  <si>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</si>
  <si>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</si>
  <si>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</si>
  <si>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</si>
  <si>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</si>
  <si>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</si>
  <si>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</si>
  <si>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</si>
  <si>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</si>
  <si>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</si>
  <si>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</si>
  <si>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</si>
  <si>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</si>
  <si>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</si>
  <si>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</si>
  <si>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</si>
  <si>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</si>
  <si>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</si>
  <si>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</si>
  <si>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</si>
  <si>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</si>
  <si>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</si>
  <si>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</si>
  <si>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</si>
  <si>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</si>
  <si>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</si>
  <si>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</si>
  <si>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</si>
  <si>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</si>
  <si>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</si>
  <si>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</si>
  <si>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</si>
  <si>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</si>
  <si>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</si>
  <si>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</si>
  <si>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</si>
  <si>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</si>
  <si>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</si>
  <si>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</si>
  <si>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</si>
  <si>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</si>
  <si>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</si>
  <si>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</si>
  <si>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</si>
  <si>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</si>
  <si>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</si>
  <si>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</si>
  <si>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</si>
  <si>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</si>
  <si>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</si>
  <si>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</si>
  <si>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</si>
  <si>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</si>
  <si>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</si>
  <si>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</si>
  <si>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</si>
  <si>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</si>
  <si>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</si>
  <si>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</si>
  <si>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</si>
  <si>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</si>
  <si>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</si>
  <si>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</si>
  <si>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</si>
  <si>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</si>
  <si>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</si>
  <si>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</si>
  <si>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</si>
  <si>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</si>
  <si>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</si>
  <si>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</si>
  <si>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</si>
  <si>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</si>
  <si>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</si>
  <si>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</si>
  <si>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</si>
  <si>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</si>
  <si>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</si>
  <si>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</si>
  <si>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</si>
  <si>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</si>
  <si>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</si>
  <si>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</si>
  <si>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</si>
  <si>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</si>
  <si>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</si>
  <si>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</si>
  <si>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</si>
  <si>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</si>
  <si>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</si>
  <si>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</si>
  <si>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</si>
  <si>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</si>
  <si>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</si>
  <si>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</si>
  <si>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</si>
  <si>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</si>
  <si>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</si>
  <si>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</si>
  <si>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</si>
  <si>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</si>
  <si>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</si>
  <si>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</si>
  <si>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</si>
  <si>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</si>
  <si>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</si>
  <si>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</si>
  <si>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</si>
  <si>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</si>
  <si>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</si>
  <si>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</si>
  <si>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</si>
  <si>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</si>
  <si>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</si>
  <si>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</si>
  <si>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</si>
  <si>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</si>
  <si>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</si>
  <si>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</si>
  <si>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</si>
  <si>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</si>
  <si>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</si>
  <si>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</si>
  <si>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</si>
  <si>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</si>
  <si>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</si>
  <si>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</si>
  <si>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</si>
  <si>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</si>
  <si>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</si>
  <si>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</si>
  <si>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</si>
  <si>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</si>
  <si>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</si>
  <si>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</si>
  <si>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</si>
  <si>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</si>
  <si>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</si>
  <si>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</si>
  <si>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</si>
  <si>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</si>
  <si>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</si>
  <si>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</si>
  <si>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</si>
  <si>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</si>
  <si>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</si>
  <si>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</si>
  <si>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</si>
  <si>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</si>
  <si>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</si>
  <si>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</si>
  <si>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</si>
  <si>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</si>
  <si>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</si>
  <si>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</si>
  <si>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</si>
  <si>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</si>
  <si>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</si>
  <si>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</si>
  <si>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</si>
  <si>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</si>
  <si>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</si>
  <si>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</si>
  <si>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</si>
  <si>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</si>
  <si>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</si>
  <si>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</si>
  <si>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</si>
  <si>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</si>
  <si>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</si>
  <si>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</si>
  <si>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</si>
  <si>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</si>
  <si>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</si>
  <si>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</si>
  <si>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</si>
  <si>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</si>
  <si>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</si>
  <si>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</si>
  <si>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</si>
  <si>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</si>
  <si>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</si>
  <si>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</si>
  <si>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</si>
  <si>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</si>
  <si>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</si>
  <si>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</si>
  <si>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</si>
  <si>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</si>
  <si>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</si>
  <si>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</si>
  <si>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</si>
  <si>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</si>
  <si>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</si>
  <si>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</si>
  <si>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</si>
  <si>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</si>
  <si>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</si>
  <si>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</si>
  <si>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</si>
  <si>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</si>
  <si>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</si>
  <si>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</si>
  <si>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</si>
  <si>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</si>
  <si>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</si>
  <si>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</si>
  <si>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</si>
  <si>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</si>
  <si>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</si>
  <si>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</si>
  <si>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</si>
  <si>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</si>
  <si>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</si>
  <si>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</si>
  <si>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</si>
  <si>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</si>
  <si>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</si>
  <si>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</si>
  <si>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</si>
  <si>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</si>
  <si>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</si>
  <si>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</si>
  <si>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</si>
  <si>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</si>
  <si>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</si>
  <si>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</si>
  <si>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</si>
  <si>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</si>
  <si>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</si>
  <si>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</si>
  <si>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</si>
  <si>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</si>
  <si>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</si>
  <si>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</si>
  <si>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</si>
  <si>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</si>
  <si>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</si>
  <si>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</si>
  <si>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</si>
  <si>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</si>
  <si>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</si>
  <si>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</si>
  <si>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</si>
  <si>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</si>
  <si>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</si>
  <si>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</si>
  <si>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</si>
  <si>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</si>
  <si>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</si>
  <si>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</si>
  <si>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</si>
  <si>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</si>
  <si>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</si>
  <si>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</si>
  <si>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</si>
  <si>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</si>
  <si>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</si>
  <si>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</si>
  <si>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</si>
  <si>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</si>
  <si>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</si>
  <si>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</si>
  <si>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</si>
  <si>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</si>
  <si>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</si>
  <si>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</si>
  <si>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</si>
  <si>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</si>
  <si>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</si>
  <si>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</si>
  <si>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</si>
  <si>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</si>
  <si>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</si>
  <si>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</si>
  <si>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</si>
  <si>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</si>
  <si>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</si>
  <si>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</si>
  <si>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</si>
  <si>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</si>
  <si>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</si>
  <si>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</si>
  <si>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</si>
  <si>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</si>
  <si>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</si>
  <si>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</si>
  <si>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</si>
  <si>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</si>
  <si>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</si>
  <si>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</si>
  <si>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</si>
  <si>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</si>
  <si>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</si>
  <si>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</si>
  <si>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</si>
  <si>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</si>
  <si>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</si>
  <si>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</si>
  <si>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</si>
  <si>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</si>
  <si>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</si>
  <si>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</si>
  <si>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</si>
  <si>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</si>
  <si>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</si>
  <si>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</si>
  <si>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</si>
  <si>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</si>
  <si>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</si>
  <si>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</si>
  <si>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</si>
  <si>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</si>
  <si>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</si>
  <si>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</si>
  <si>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</si>
  <si>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</si>
  <si>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</si>
  <si>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</si>
  <si>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</si>
  <si>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</si>
  <si>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</si>
  <si>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</si>
  <si>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</si>
  <si>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</si>
  <si>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</si>
  <si>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</si>
  <si>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</si>
  <si>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</si>
  <si>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</si>
  <si>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</si>
  <si>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</si>
  <si>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</si>
  <si>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</si>
  <si>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</si>
  <si>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</si>
  <si>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</si>
  <si>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</si>
  <si>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</si>
  <si>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</si>
  <si>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</si>
  <si>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</si>
  <si>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</si>
  <si>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</si>
  <si>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</si>
  <si>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</si>
  <si>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</si>
  <si>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</si>
  <si>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</si>
  <si>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</si>
  <si>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</si>
  <si>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</si>
  <si>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</si>
  <si>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</si>
  <si>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</si>
  <si>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</si>
  <si>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</si>
  <si>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</si>
  <si>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</si>
  <si>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</si>
  <si>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</si>
  <si>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</si>
  <si>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</si>
  <si>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</si>
  <si>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</si>
  <si>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</si>
  <si>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</si>
  <si>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</si>
  <si>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</si>
  <si>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</si>
  <si>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</si>
  <si>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</si>
  <si>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</si>
  <si>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</si>
  <si>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</si>
  <si>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</si>
  <si>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</si>
  <si>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</si>
  <si>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</si>
  <si>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</si>
  <si>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</si>
  <si>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</si>
  <si>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</si>
  <si>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</si>
  <si>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</si>
  <si>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</si>
  <si>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</si>
  <si>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</si>
  <si>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</si>
  <si>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</si>
  <si>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</si>
  <si>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</si>
  <si>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</si>
  <si>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</si>
  <si>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</si>
  <si>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</si>
  <si>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</si>
  <si>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</si>
  <si>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</si>
  <si>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</si>
  <si>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</si>
  <si>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</si>
  <si>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</si>
  <si>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</si>
  <si>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</si>
  <si>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</si>
  <si>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</si>
  <si>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</si>
  <si>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</si>
  <si>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</si>
  <si>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</si>
  <si>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</si>
  <si>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</si>
  <si>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</si>
  <si>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</si>
  <si>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</si>
  <si>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</si>
  <si>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</si>
  <si>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</si>
  <si>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</si>
  <si>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</si>
  <si>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</si>
  <si>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</si>
  <si>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</si>
  <si>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</si>
  <si>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</si>
  <si>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</si>
  <si>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</si>
  <si>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</si>
  <si>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</si>
  <si>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</si>
  <si>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</si>
  <si>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</si>
  <si>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</si>
  <si>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</si>
  <si>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</si>
  <si>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</si>
  <si>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</si>
  <si>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</si>
  <si>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</si>
  <si>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</si>
  <si>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</si>
  <si>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</si>
  <si>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</si>
  <si>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</si>
  <si>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</si>
  <si>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</si>
  <si>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</si>
  <si>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</si>
  <si>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</si>
  <si>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</si>
  <si>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</si>
  <si>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</si>
  <si>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</si>
  <si>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</si>
  <si>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</si>
  <si>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</si>
  <si>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</si>
  <si>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</si>
  <si>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</si>
  <si>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</si>
  <si>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</si>
  <si>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</si>
  <si>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</si>
  <si>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</si>
  <si>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</si>
  <si>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</si>
  <si>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</si>
  <si>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</si>
  <si>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</si>
  <si>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</si>
  <si>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</si>
  <si>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</si>
  <si>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</si>
  <si>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</si>
  <si>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</si>
  <si>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</si>
  <si>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</si>
  <si>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</si>
  <si>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</si>
  <si>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</si>
  <si>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</si>
  <si>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</si>
  <si>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</si>
  <si>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</si>
  <si>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</si>
  <si>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</si>
  <si>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</si>
  <si>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</si>
  <si>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</si>
  <si>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</si>
  <si>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</si>
  <si>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</si>
  <si>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</si>
  <si>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</si>
  <si>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</si>
  <si>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</si>
  <si>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</si>
  <si>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</si>
  <si>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</si>
  <si>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</si>
  <si>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</si>
  <si>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</si>
  <si>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</si>
  <si>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</si>
  <si>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</si>
  <si>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</si>
  <si>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</si>
  <si>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</si>
  <si>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</si>
  <si>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</si>
  <si>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</si>
  <si>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</si>
  <si>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</si>
  <si>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</si>
  <si>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</si>
  <si>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</si>
  <si>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</si>
  <si>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</si>
  <si>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</si>
  <si>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</si>
  <si>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</si>
  <si>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</si>
  <si>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</si>
  <si>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</si>
  <si>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</si>
  <si>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</si>
  <si>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</si>
  <si>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</si>
  <si>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</si>
  <si>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</si>
  <si>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</si>
  <si>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</si>
  <si>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</si>
  <si>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</si>
  <si>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</si>
  <si>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</si>
  <si>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</si>
  <si>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</si>
  <si>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</si>
  <si>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</si>
  <si>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</si>
  <si>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</si>
  <si>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</si>
  <si>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</si>
  <si>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</si>
  <si>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</si>
  <si>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</si>
  <si>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</si>
  <si>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</si>
  <si>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</si>
  <si>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</si>
  <si>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</si>
  <si>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</si>
  <si>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</si>
  <si>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</si>
  <si>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</si>
  <si>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</si>
  <si>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</si>
  <si>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</si>
  <si>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</si>
  <si>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</si>
  <si>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</si>
  <si>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</si>
  <si>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</si>
  <si>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</si>
  <si>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</si>
  <si>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</si>
  <si>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</si>
  <si>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</si>
  <si>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</si>
  <si>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</si>
  <si>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</si>
  <si>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</si>
  <si>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</si>
  <si>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</si>
  <si>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</si>
  <si>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</si>
  <si>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</si>
  <si>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</si>
  <si>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</si>
  <si>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</si>
  <si>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</si>
  <si>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</si>
  <si>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</si>
  <si>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</si>
  <si>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</si>
  <si>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</si>
  <si>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</si>
  <si>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</si>
  <si>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</si>
  <si>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</si>
  <si>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</si>
  <si>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</si>
  <si>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</si>
  <si>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</si>
  <si>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</si>
  <si>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</si>
  <si>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</si>
  <si>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</si>
  <si>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</si>
  <si>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</si>
  <si>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</si>
  <si>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</si>
  <si>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</si>
  <si>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</si>
  <si>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</si>
  <si>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</si>
  <si>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</si>
  <si>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</si>
  <si>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</si>
  <si>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</si>
  <si>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</si>
  <si>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</si>
  <si>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</si>
  <si>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</si>
  <si>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</si>
  <si>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</si>
  <si>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</si>
  <si>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</si>
  <si>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</si>
  <si>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</si>
  <si>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</si>
  <si>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</si>
  <si>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</si>
  <si>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</si>
  <si>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</si>
  <si>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</si>
  <si>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</si>
  <si>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</si>
  <si>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</si>
  <si>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</si>
  <si>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</si>
  <si>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</si>
  <si>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</si>
  <si>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</si>
  <si>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</si>
  <si>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</si>
  <si>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</si>
  <si>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</si>
  <si>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</si>
  <si>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</si>
  <si>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</si>
  <si>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</si>
  <si>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</si>
  <si>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</si>
  <si>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</si>
  <si>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</si>
  <si>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</si>
  <si>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</si>
  <si>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</si>
  <si>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</si>
  <si>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</si>
  <si>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</si>
  <si>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</si>
  <si>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</si>
  <si>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</si>
  <si>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</si>
  <si>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</si>
  <si>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</si>
  <si>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</si>
  <si>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</si>
  <si>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</si>
  <si>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</si>
  <si>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</si>
  <si>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</si>
  <si>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</si>
  <si>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</si>
  <si>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</si>
  <si>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</si>
  <si>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</si>
  <si>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</si>
  <si>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</si>
  <si>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</si>
  <si>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</si>
  <si>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</si>
  <si>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</si>
  <si>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</si>
  <si>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</si>
  <si>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</si>
  <si>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</si>
  <si>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</si>
  <si>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</si>
  <si>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</si>
  <si>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</si>
  <si>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</si>
  <si>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</si>
  <si>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</si>
  <si>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</si>
  <si>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</si>
  <si>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</si>
  <si>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</si>
  <si>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</si>
  <si>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</si>
  <si>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</si>
  <si>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</si>
  <si>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</si>
  <si>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</si>
  <si>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</si>
  <si>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</si>
  <si>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</si>
  <si>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</si>
  <si>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</si>
  <si>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</si>
  <si>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</si>
  <si>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</si>
  <si>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</si>
  <si>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</si>
  <si>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</si>
  <si>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</si>
  <si>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</si>
  <si>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</si>
  <si>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</si>
  <si>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</si>
  <si>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</si>
  <si>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</si>
  <si>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</si>
  <si>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</si>
  <si>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</si>
  <si>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</si>
  <si>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</si>
  <si>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</si>
  <si>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</si>
  <si>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</si>
  <si>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</si>
  <si>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</si>
  <si>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</si>
  <si>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</si>
  <si>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</si>
  <si>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</si>
  <si>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</si>
  <si>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</si>
  <si>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</si>
  <si>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</si>
  <si>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</si>
  <si>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</si>
  <si>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</si>
  <si>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</si>
  <si>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</si>
  <si>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</si>
  <si>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</si>
  <si>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</si>
  <si>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</si>
  <si>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</si>
  <si>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</si>
  <si>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</si>
  <si>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</si>
  <si>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</si>
  <si>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</si>
  <si>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</si>
  <si>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</si>
  <si>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</si>
  <si>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</si>
  <si>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</si>
  <si>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</si>
  <si>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</si>
  <si>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</si>
  <si>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</si>
  <si>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</si>
  <si>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</si>
  <si>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</si>
  <si>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</si>
  <si>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</si>
  <si>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</si>
  <si>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</si>
  <si>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</si>
  <si>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</si>
  <si>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</si>
  <si>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</si>
  <si>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</si>
  <si>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</si>
  <si>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</si>
  <si>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</si>
  <si>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</si>
  <si>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</si>
  <si>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</si>
  <si>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</si>
  <si>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</si>
  <si>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</si>
  <si>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</si>
  <si>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</si>
  <si>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</si>
  <si>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</si>
  <si>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</si>
  <si>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</si>
  <si>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</si>
  <si>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</si>
  <si>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</si>
  <si>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</si>
  <si>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</si>
  <si>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</si>
  <si>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</si>
  <si>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</si>
  <si>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</si>
  <si>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</si>
  <si>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</si>
  <si>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</si>
  <si>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</si>
  <si>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</si>
  <si>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</si>
  <si>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</si>
  <si>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</si>
  <si>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</si>
  <si>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</si>
  <si>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</si>
  <si>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</si>
  <si>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</si>
  <si>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</si>
  <si>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</si>
  <si>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</si>
  <si>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</si>
  <si>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</si>
  <si>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</si>
  <si>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</si>
  <si>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</si>
  <si>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</si>
  <si>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</si>
  <si>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</si>
  <si>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</si>
  <si>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</si>
  <si>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</si>
  <si>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</si>
  <si>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</si>
  <si>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</si>
  <si>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</si>
  <si>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</si>
  <si>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</si>
  <si>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</si>
  <si>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</si>
  <si>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</si>
  <si>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</si>
  <si>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</si>
  <si>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</si>
  <si>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</si>
  <si>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</si>
  <si>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</si>
  <si>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</si>
  <si>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</si>
  <si>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</si>
  <si>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</si>
  <si>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</si>
  <si>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</si>
  <si>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</si>
  <si>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</si>
  <si>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</si>
  <si>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</si>
  <si>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</si>
  <si>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</si>
  <si>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</si>
  <si>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</si>
  <si>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</si>
  <si>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</si>
  <si>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</si>
  <si>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</si>
  <si>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</si>
  <si>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</si>
  <si>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</si>
  <si>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</si>
  <si>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</si>
  <si>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</si>
  <si>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</si>
  <si>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</si>
  <si>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</si>
  <si>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</si>
  <si>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</si>
  <si>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</si>
  <si>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</si>
  <si>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</si>
  <si>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</si>
  <si>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</si>
  <si>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</si>
  <si>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</si>
  <si>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</si>
  <si>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</si>
  <si>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</si>
  <si>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</si>
  <si>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</si>
  <si>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</si>
  <si>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</si>
  <si>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</si>
  <si>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</si>
  <si>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</si>
  <si>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</si>
  <si>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</si>
  <si>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</si>
  <si>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</si>
  <si>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</si>
  <si>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</si>
  <si>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</si>
  <si>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</si>
  <si>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</si>
  <si>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</si>
  <si>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</si>
  <si>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</si>
  <si>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</si>
  <si>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</si>
  <si>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</si>
  <si>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</si>
  <si>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</si>
  <si>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</si>
  <si>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</si>
  <si>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</si>
  <si>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</si>
  <si>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</si>
  <si>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</si>
  <si>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</si>
  <si>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</si>
  <si>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</si>
  <si>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</si>
  <si>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</si>
  <si>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</si>
  <si>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</si>
  <si>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</si>
  <si>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</si>
  <si>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</si>
  <si>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</si>
  <si>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</si>
  <si>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</si>
  <si>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</si>
  <si>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</si>
  <si>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</si>
  <si>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</si>
  <si>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</si>
  <si>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</si>
  <si>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</si>
  <si>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</si>
  <si>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</si>
  <si>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</si>
  <si>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</si>
  <si>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</si>
  <si>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</si>
  <si>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</si>
  <si>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</si>
  <si>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</si>
  <si>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</si>
  <si>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</si>
  <si>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</si>
  <si>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</si>
  <si>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</si>
  <si>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</si>
  <si>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</si>
  <si>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</si>
  <si>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</si>
  <si>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</si>
  <si>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</si>
  <si>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</si>
  <si>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</si>
  <si>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</si>
  <si>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</si>
  <si>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</si>
  <si>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</si>
  <si>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</si>
  <si>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</si>
  <si>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</si>
  <si>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</si>
  <si>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</si>
  <si>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</si>
  <si>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</si>
  <si>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</si>
  <si>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</si>
  <si>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</si>
  <si>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</si>
  <si>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</si>
  <si>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</si>
  <si>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</si>
  <si>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</si>
  <si>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</si>
  <si>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</si>
  <si>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</si>
  <si>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</si>
  <si>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</si>
  <si>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</si>
  <si>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</si>
  <si>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</si>
  <si>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</si>
  <si>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</si>
  <si>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</si>
  <si>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</si>
  <si>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</si>
  <si>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</si>
  <si>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</si>
  <si>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</si>
  <si>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</si>
  <si>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</si>
  <si>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</si>
  <si>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</si>
  <si>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</si>
  <si>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</si>
  <si>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</si>
  <si>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</si>
  <si>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</si>
  <si>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</si>
  <si>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</si>
  <si>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</si>
  <si>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</si>
  <si>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</si>
  <si>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</si>
  <si>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</si>
  <si>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</si>
  <si>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</si>
  <si>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</si>
  <si>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</si>
  <si>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</si>
  <si>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</si>
  <si>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</si>
  <si>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</si>
  <si>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</si>
  <si>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</si>
  <si>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</si>
  <si>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</si>
  <si>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</si>
  <si>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</si>
  <si>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</si>
  <si>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</si>
  <si>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</si>
  <si>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</si>
  <si>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</si>
  <si>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</si>
  <si>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</si>
  <si>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</si>
  <si>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</si>
  <si>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</si>
  <si>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</si>
  <si>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</si>
  <si>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</si>
  <si>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</si>
  <si>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</si>
  <si>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</si>
  <si>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</si>
  <si>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</si>
  <si>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</si>
  <si>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</si>
  <si>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</si>
  <si>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</si>
  <si>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</si>
  <si>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</si>
  <si>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</si>
  <si>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</si>
  <si>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</si>
  <si>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</si>
  <si>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</si>
  <si>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</si>
  <si>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</si>
  <si>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</si>
  <si>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</si>
  <si>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</si>
  <si>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</si>
  <si>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</si>
  <si>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</si>
  <si>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</si>
  <si>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</si>
  <si>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</si>
  <si>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</si>
  <si>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</si>
  <si>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</si>
  <si>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</si>
  <si>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</si>
  <si>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</si>
  <si>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</si>
  <si>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</si>
  <si>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</si>
  <si>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</si>
  <si>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</si>
  <si>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</si>
  <si>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</si>
  <si>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</si>
  <si>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</si>
  <si>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</si>
  <si>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</si>
  <si>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</si>
  <si>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</si>
  <si>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</si>
  <si>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</si>
  <si>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</si>
  <si>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</si>
  <si>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</si>
  <si>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</si>
  <si>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</si>
  <si>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</si>
  <si>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</si>
  <si>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</si>
  <si>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</si>
  <si>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</si>
  <si>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</si>
  <si>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</si>
  <si>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</si>
  <si>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</si>
  <si>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</si>
  <si>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</si>
  <si>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</si>
  <si>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</si>
  <si>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</si>
  <si>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</si>
  <si>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</si>
  <si>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</si>
  <si>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</si>
  <si>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</si>
  <si>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</si>
  <si>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</si>
  <si>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</si>
  <si>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</si>
  <si>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</si>
  <si>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</si>
  <si>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</si>
  <si>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</si>
  <si>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</si>
  <si>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</si>
  <si>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</si>
  <si>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</si>
  <si>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</si>
  <si>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</si>
  <si>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</si>
  <si>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</si>
  <si>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</si>
  <si>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</si>
  <si>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</si>
  <si>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</si>
  <si>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</si>
  <si>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</si>
  <si>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</si>
  <si>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</si>
  <si>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</si>
  <si>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</si>
  <si>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</si>
  <si>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</si>
  <si>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</si>
  <si>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</si>
  <si>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</si>
  <si>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</si>
  <si>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</si>
  <si>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</si>
  <si>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</si>
  <si>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</si>
  <si>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</si>
  <si>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</si>
  <si>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</si>
  <si>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</si>
  <si>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</si>
  <si>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</si>
  <si>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</si>
  <si>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</si>
  <si>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</si>
  <si>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</si>
  <si>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</si>
  <si>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</si>
  <si>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</si>
  <si>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</si>
  <si>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</si>
  <si>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</si>
  <si>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</si>
  <si>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</si>
  <si>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</si>
  <si>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</si>
  <si>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</si>
  <si>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</si>
  <si>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</si>
  <si>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</si>
  <si>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</si>
  <si>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</si>
  <si>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</si>
  <si>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</si>
  <si>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</si>
  <si>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</si>
  <si>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</si>
  <si>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</si>
  <si>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</si>
  <si>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</si>
  <si>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</si>
  <si>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</si>
  <si>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</si>
  <si>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</si>
  <si>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</si>
  <si>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</si>
  <si>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</si>
  <si>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</si>
  <si>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</si>
  <si>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</si>
  <si>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</si>
  <si>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</si>
  <si>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</si>
  <si>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</si>
  <si>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</si>
  <si>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</si>
  <si>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</si>
  <si>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</si>
  <si>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</si>
  <si>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</si>
  <si>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</si>
  <si>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</si>
  <si>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</si>
  <si>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</si>
  <si>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</si>
  <si>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</si>
  <si>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</si>
  <si>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</si>
  <si>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</si>
  <si>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</si>
  <si>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</si>
  <si>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</si>
  <si>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</si>
  <si>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</si>
  <si>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</si>
  <si>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</si>
  <si>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</si>
  <si>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</si>
  <si>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</si>
  <si>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</si>
  <si>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</si>
  <si>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</si>
  <si>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</si>
  <si>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</si>
  <si>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</si>
  <si>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</si>
  <si>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</si>
  <si>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</si>
  <si>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</si>
  <si>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</si>
  <si>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</si>
  <si>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</si>
  <si>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</si>
  <si>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</si>
  <si>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</si>
  <si>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</si>
  <si>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</si>
  <si>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</si>
  <si>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</si>
  <si>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</si>
  <si>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</si>
  <si>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</si>
  <si>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</si>
  <si>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</si>
  <si>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</si>
  <si>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</si>
  <si>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</si>
  <si>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</si>
  <si>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</si>
  <si>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</si>
  <si>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</si>
  <si>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</si>
  <si>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</si>
  <si>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</si>
  <si>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</si>
  <si>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</si>
  <si>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</si>
  <si>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</si>
  <si>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</si>
  <si>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</si>
  <si>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</si>
  <si>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</si>
  <si>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</si>
  <si>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</si>
  <si>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</si>
  <si>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</si>
  <si>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</si>
  <si>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</si>
  <si>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</si>
  <si>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</si>
  <si>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</si>
  <si>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</si>
  <si>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</si>
  <si>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</si>
  <si>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</si>
  <si>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</si>
  <si>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</si>
  <si>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</si>
  <si>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</si>
  <si>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</si>
  <si>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</si>
  <si>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</si>
  <si>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</si>
  <si>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</si>
  <si>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</si>
  <si>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</si>
  <si>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</si>
  <si>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</si>
  <si>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</si>
  <si>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</si>
  <si>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</si>
  <si>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</si>
  <si>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</si>
  <si>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</si>
  <si>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</si>
  <si>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</si>
  <si>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</si>
  <si>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</si>
  <si>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</si>
  <si>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</si>
  <si>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</si>
  <si>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</si>
  <si>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</si>
  <si>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</si>
  <si>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</si>
  <si>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</si>
  <si>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</si>
  <si>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</si>
  <si>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</si>
  <si>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</si>
  <si>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</si>
  <si>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</si>
  <si>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</si>
  <si>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</si>
  <si>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</si>
  <si>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</si>
  <si>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</si>
  <si>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</si>
  <si>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</si>
  <si>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</si>
  <si>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</si>
  <si>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</si>
  <si>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</si>
  <si>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</si>
  <si>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</si>
  <si>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</si>
  <si>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</si>
  <si>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</si>
  <si>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</si>
  <si>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</si>
  <si>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</si>
  <si>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</si>
  <si>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</si>
  <si>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</si>
  <si>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</si>
  <si>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</si>
  <si>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</si>
  <si>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</si>
  <si>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</si>
  <si>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</si>
  <si>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</si>
  <si>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</si>
  <si>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</si>
  <si>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</si>
  <si>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</si>
  <si>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</si>
  <si>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</si>
  <si>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</si>
  <si>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</si>
  <si>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</si>
  <si>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</si>
  <si>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</si>
  <si>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</si>
  <si>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</si>
  <si>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</si>
  <si>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</si>
  <si>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</si>
  <si>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</si>
  <si>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</si>
  <si>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</si>
  <si>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</si>
  <si>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</si>
  <si>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</si>
  <si>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</si>
  <si>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</si>
  <si>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</si>
  <si>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</si>
  <si>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</si>
  <si>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</si>
  <si>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</si>
  <si>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</si>
  <si>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</si>
  <si>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</si>
  <si>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</si>
  <si>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</si>
  <si>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</si>
  <si>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</si>
  <si>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</si>
  <si>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</si>
  <si>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</si>
  <si>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</si>
  <si>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</si>
  <si>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</si>
  <si>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</si>
  <si>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</si>
  <si>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</si>
  <si>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</si>
  <si>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</si>
  <si>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</si>
  <si>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</si>
  <si>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</si>
  <si>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</si>
  <si>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</si>
  <si>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</si>
  <si>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</si>
  <si>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</si>
  <si>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</si>
  <si>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</si>
  <si>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</si>
  <si>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</si>
  <si>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</si>
  <si>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</si>
  <si>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</si>
  <si>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</si>
  <si>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</si>
  <si>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</si>
  <si>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</si>
  <si>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</si>
  <si>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</si>
  <si>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</si>
  <si>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</si>
  <si>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</si>
  <si>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</si>
  <si>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</si>
  <si>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</si>
  <si>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</si>
  <si>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</si>
  <si>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</si>
  <si>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</si>
  <si>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</si>
  <si>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</si>
  <si>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</si>
  <si>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</si>
  <si>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</si>
  <si>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</si>
  <si>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</si>
  <si>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</si>
  <si>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</si>
  <si>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</si>
  <si>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</si>
  <si>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</si>
  <si>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</si>
  <si>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</si>
  <si>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</si>
  <si>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</si>
  <si>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</si>
  <si>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</si>
  <si>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</si>
  <si>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</si>
  <si>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</si>
  <si>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</si>
  <si>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</si>
  <si>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</si>
  <si>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</si>
  <si>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</si>
  <si>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</si>
  <si>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</si>
  <si>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</si>
  <si>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</si>
  <si>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</si>
  <si>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</si>
  <si>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</si>
  <si>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</si>
  <si>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</si>
  <si>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</si>
  <si>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</si>
  <si>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</si>
  <si>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</si>
  <si>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</si>
  <si>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</si>
  <si>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</si>
  <si>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</si>
  <si>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</si>
  <si>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</si>
  <si>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</si>
  <si>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</si>
  <si>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</si>
  <si>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</si>
  <si>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</si>
  <si>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</si>
  <si>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</si>
  <si>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</si>
  <si>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</si>
  <si>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</si>
  <si>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</si>
  <si>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</si>
  <si>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</si>
  <si>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</si>
  <si>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</si>
  <si>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</si>
  <si>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</si>
  <si>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</si>
  <si>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</si>
  <si>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</si>
  <si>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</si>
  <si>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</si>
  <si>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</si>
  <si>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</si>
  <si>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</si>
  <si>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</si>
  <si>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</si>
  <si>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</si>
  <si>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</si>
  <si>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</si>
  <si>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</si>
  <si>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</si>
  <si>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</si>
  <si>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</si>
  <si>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</si>
  <si>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</si>
  <si>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</si>
  <si>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</si>
  <si>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</si>
  <si>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</si>
  <si>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</si>
  <si>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</si>
  <si>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</si>
  <si>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</si>
  <si>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</si>
  <si>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</si>
  <si>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</si>
  <si>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</si>
  <si>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</si>
  <si>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</si>
  <si>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</si>
  <si>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</si>
  <si>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</si>
  <si>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</si>
  <si>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</si>
  <si>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</si>
  <si>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</si>
  <si>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</si>
  <si>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</si>
  <si>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</si>
  <si>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</si>
  <si>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</si>
  <si>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</si>
  <si>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</si>
  <si>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</si>
  <si>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</si>
  <si>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</si>
  <si>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</si>
  <si>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</si>
  <si>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</si>
  <si>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</si>
  <si>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</si>
  <si>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</si>
  <si>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</si>
  <si>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</si>
  <si>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</si>
  <si>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</si>
  <si>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</si>
  <si>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</si>
  <si>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</si>
  <si>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</si>
  <si>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</si>
  <si>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</si>
  <si>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</si>
  <si>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</si>
  <si>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</si>
  <si>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</si>
  <si>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</si>
  <si>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</si>
  <si>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</si>
  <si>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</si>
  <si>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</si>
  <si>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</si>
  <si>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</si>
  <si>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</si>
  <si>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</si>
  <si>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</si>
  <si>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</si>
  <si>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</si>
  <si>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</si>
  <si>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</si>
  <si>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</si>
  <si>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</si>
  <si>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</si>
  <si>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</si>
  <si>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</si>
  <si>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</si>
  <si>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</si>
  <si>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</si>
  <si>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</si>
  <si>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</si>
  <si>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</si>
  <si>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</si>
  <si>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</si>
  <si>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</si>
  <si>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</si>
  <si>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</si>
  <si>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</si>
  <si>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</si>
  <si>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</si>
  <si>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</si>
  <si>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</si>
  <si>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</si>
  <si>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</si>
  <si>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</si>
  <si>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</si>
  <si>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</si>
  <si>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</si>
  <si>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</si>
  <si>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</si>
  <si>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</si>
  <si>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</si>
  <si>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</si>
  <si>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</si>
  <si>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</si>
  <si>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</si>
  <si>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</si>
  <si>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</si>
  <si>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</si>
  <si>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</si>
  <si>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</si>
  <si>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</si>
  <si>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</si>
  <si>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</si>
  <si>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</si>
  <si>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</si>
  <si>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</si>
  <si>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</si>
  <si>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</si>
  <si>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</si>
  <si>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</si>
  <si>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</si>
  <si>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</si>
  <si>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</si>
  <si>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</si>
  <si>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</si>
  <si>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</si>
  <si>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</si>
  <si>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</si>
  <si>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</si>
  <si>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</si>
  <si>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</si>
  <si>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</si>
  <si>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</si>
  <si>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</si>
  <si>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</si>
  <si>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</si>
  <si>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</si>
  <si>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</si>
  <si>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</si>
  <si>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</si>
  <si>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</si>
  <si>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</si>
  <si>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</si>
  <si>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</si>
  <si>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</si>
  <si>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</si>
  <si>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</si>
  <si>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</si>
  <si>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</si>
  <si>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</si>
  <si>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</si>
  <si>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</si>
  <si>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</si>
  <si>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</si>
  <si>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</si>
  <si>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</si>
  <si>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</si>
  <si>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</si>
  <si>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</si>
  <si>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</si>
  <si>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</si>
  <si>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</si>
  <si>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</si>
  <si>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</si>
  <si>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</si>
  <si>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</si>
  <si>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</si>
  <si>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</si>
  <si>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</si>
  <si>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</si>
  <si>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</si>
  <si>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</si>
  <si>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</si>
  <si>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</si>
  <si>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</si>
  <si>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</si>
  <si>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</si>
  <si>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</si>
  <si>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</si>
  <si>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</si>
  <si>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</si>
  <si>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</si>
  <si>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</si>
  <si>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</si>
  <si>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</si>
  <si>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</si>
  <si>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</si>
  <si>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</si>
  <si>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</si>
  <si>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</si>
  <si>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</si>
  <si>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</si>
  <si>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</si>
  <si>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</si>
  <si>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</si>
  <si>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</si>
  <si>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</si>
  <si>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</si>
  <si>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</si>
  <si>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</si>
  <si>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</si>
  <si>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</si>
  <si>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</si>
  <si>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</si>
  <si>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</si>
  <si>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</si>
  <si>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</si>
  <si>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</si>
  <si>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</si>
  <si>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</si>
  <si>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</si>
  <si>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</si>
  <si>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</si>
  <si>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</si>
  <si>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</si>
  <si>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</si>
  <si>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</si>
  <si>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</si>
  <si>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</si>
  <si>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</si>
  <si>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</si>
  <si>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</si>
  <si>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</si>
  <si>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</si>
  <si>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</si>
  <si>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</si>
  <si>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</si>
  <si>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</si>
  <si>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</si>
  <si>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</si>
  <si>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</si>
  <si>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</si>
  <si>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</si>
  <si>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</si>
  <si>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</si>
  <si>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</si>
  <si>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</si>
  <si>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</si>
  <si>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</si>
  <si>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</si>
  <si>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</si>
  <si>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</si>
  <si>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</si>
  <si>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</si>
  <si>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</si>
  <si>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</si>
  <si>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</si>
  <si>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</si>
  <si>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</si>
  <si>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</si>
  <si>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</si>
  <si>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</si>
  <si>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</si>
  <si>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</si>
  <si>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</si>
  <si>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</si>
  <si>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</si>
  <si>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</si>
  <si>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</si>
  <si>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</si>
  <si>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</si>
  <si>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</si>
  <si>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</si>
  <si>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</si>
  <si>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</si>
  <si>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</si>
  <si>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</si>
  <si>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</si>
  <si>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</si>
  <si>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</si>
  <si>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</si>
  <si>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</si>
  <si>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</si>
  <si>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</si>
  <si>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</si>
  <si>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</si>
  <si>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</si>
  <si>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</si>
  <si>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</si>
  <si>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</si>
  <si>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</si>
  <si>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</si>
  <si>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</si>
  <si>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</si>
  <si>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</si>
  <si>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</si>
  <si>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</si>
  <si>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</si>
  <si>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</si>
  <si>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</si>
  <si>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</si>
  <si>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</si>
  <si>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</si>
  <si>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</si>
  <si>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</si>
  <si>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</si>
  <si>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</si>
  <si>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</si>
  <si>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</si>
  <si>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</si>
  <si>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</si>
  <si>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</si>
  <si>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</si>
  <si>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</si>
  <si>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</si>
  <si>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</si>
  <si>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</si>
  <si>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</si>
  <si>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</si>
  <si>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</si>
  <si>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</si>
  <si>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</si>
  <si>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</si>
  <si>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</si>
  <si>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</si>
  <si>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</si>
  <si>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</si>
  <si>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</si>
  <si>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</si>
  <si>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</si>
  <si>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</si>
  <si>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</si>
  <si>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</si>
  <si>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</si>
  <si>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</si>
  <si>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</si>
  <si>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</si>
  <si>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</si>
  <si>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</si>
  <si>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</si>
  <si>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</si>
  <si>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</si>
  <si>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</si>
  <si>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</si>
  <si>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</si>
  <si>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</si>
  <si>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</si>
  <si>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</si>
  <si>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</si>
  <si>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</si>
  <si>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</si>
  <si>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</si>
  <si>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</si>
  <si>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</si>
  <si>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</si>
  <si>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</si>
  <si>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</si>
  <si>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</si>
  <si>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</si>
  <si>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</si>
  <si>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</si>
  <si>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</si>
  <si>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</si>
  <si>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</si>
  <si>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</si>
  <si>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</si>
  <si>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</si>
  <si>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</si>
  <si>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</si>
  <si>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</si>
  <si>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</si>
  <si>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</si>
  <si>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</si>
  <si>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</si>
  <si>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</si>
  <si>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</si>
  <si>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</si>
  <si>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</si>
  <si>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</si>
  <si>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</si>
  <si>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</si>
  <si>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</si>
  <si>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</si>
  <si>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</si>
  <si>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</si>
  <si>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</si>
  <si>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</si>
  <si>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</si>
  <si>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</si>
  <si>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</si>
  <si>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</si>
  <si>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</si>
  <si>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</si>
  <si>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</si>
  <si>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</si>
  <si>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</si>
  <si>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</si>
  <si>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</si>
  <si>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</si>
  <si>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</si>
  <si>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</si>
  <si>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</si>
  <si>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</si>
  <si>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</si>
  <si>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</si>
  <si>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</si>
  <si>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</si>
  <si>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</si>
  <si>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</si>
  <si>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</si>
  <si>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</si>
  <si>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</si>
  <si>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</si>
  <si>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</si>
  <si>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</si>
  <si>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</si>
  <si>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</si>
  <si>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</si>
  <si>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</si>
  <si>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</si>
  <si>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</si>
  <si>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</si>
  <si>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</si>
  <si>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</si>
  <si>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</si>
  <si>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</si>
  <si>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</si>
  <si>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</si>
  <si>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</si>
  <si>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</si>
  <si>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</si>
  <si>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</si>
  <si>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</si>
  <si>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</si>
  <si>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</si>
  <si>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</si>
  <si>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</si>
  <si>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</si>
  <si>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</si>
  <si>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</si>
  <si>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</si>
  <si>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</si>
  <si>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</si>
  <si>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</si>
  <si>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</si>
  <si>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</si>
  <si>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</si>
  <si>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</si>
  <si>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</si>
  <si>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</si>
  <si>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</si>
  <si>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</si>
  <si>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</si>
  <si>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</si>
  <si>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</si>
  <si>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</si>
  <si>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</si>
  <si>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</si>
  <si>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</si>
  <si>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</si>
  <si>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</si>
  <si>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</si>
  <si>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</si>
  <si>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</si>
  <si>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</si>
  <si>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</si>
  <si>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</si>
  <si>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</si>
  <si>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</si>
  <si>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</si>
  <si>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</si>
  <si>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</si>
  <si>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</si>
  <si>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</si>
  <si>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</si>
  <si>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</si>
  <si>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</si>
  <si>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</si>
  <si>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</si>
  <si>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</si>
  <si>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</si>
  <si>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</si>
  <si>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</si>
  <si>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</si>
  <si>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</si>
  <si>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</si>
  <si>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</si>
  <si>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</si>
  <si>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</si>
  <si>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</si>
  <si>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</si>
  <si>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</si>
  <si>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</si>
  <si>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</si>
  <si>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</si>
  <si>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</si>
  <si>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</si>
  <si>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</si>
  <si>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</si>
  <si>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</si>
  <si>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</si>
  <si>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</si>
  <si>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</si>
  <si>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</si>
  <si>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</si>
  <si>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</si>
  <si>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</si>
  <si>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</si>
  <si>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</si>
  <si>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</si>
  <si>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</si>
  <si>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</si>
  <si>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</si>
  <si>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</si>
  <si>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</si>
  <si>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</si>
  <si>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</si>
  <si>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</si>
  <si>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</si>
  <si>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</si>
  <si>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</si>
  <si>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</si>
  <si>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</si>
  <si>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</si>
  <si>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</si>
  <si>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</si>
  <si>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</si>
  <si>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</si>
  <si>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</si>
  <si>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</si>
  <si>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</si>
  <si>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</si>
  <si>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</si>
  <si>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</si>
  <si>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</si>
  <si>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</si>
  <si>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</si>
  <si>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</si>
  <si>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</si>
  <si>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</si>
  <si>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</si>
  <si>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</si>
  <si>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</si>
  <si>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</si>
  <si>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</si>
  <si>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</si>
  <si>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</si>
  <si>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</si>
  <si>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</si>
  <si>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</si>
  <si>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</si>
  <si>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</si>
  <si>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</si>
  <si>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</si>
  <si>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</si>
  <si>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</si>
  <si>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</si>
  <si>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</si>
  <si>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</si>
  <si>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</si>
  <si>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</si>
  <si>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</si>
  <si>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</si>
  <si>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</si>
  <si>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</si>
  <si>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</si>
  <si>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</si>
  <si>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</si>
  <si>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</si>
  <si>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</si>
  <si>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</si>
  <si>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</si>
  <si>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</si>
  <si>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</si>
  <si>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</si>
  <si>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</si>
  <si>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</si>
  <si>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</si>
  <si>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</si>
  <si>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</si>
  <si>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</si>
  <si>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</si>
  <si>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</si>
  <si>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</si>
  <si>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</si>
  <si>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</si>
  <si>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</si>
  <si>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</si>
  <si>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</si>
  <si>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</si>
  <si>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</si>
  <si>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</si>
  <si>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</si>
  <si>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</si>
  <si>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</si>
  <si>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</si>
  <si>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</si>
  <si>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</si>
  <si>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</si>
  <si>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</si>
  <si>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</si>
  <si>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</si>
  <si>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</si>
  <si>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</si>
  <si>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</si>
  <si>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</si>
  <si>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</si>
  <si>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</si>
  <si>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</si>
  <si>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</si>
  <si>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</si>
  <si>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</si>
  <si>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</si>
  <si>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</si>
  <si>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</si>
  <si>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</si>
  <si>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</si>
  <si>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</si>
  <si>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</si>
  <si>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</si>
  <si>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</si>
  <si>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</si>
  <si>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</si>
  <si>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</si>
  <si>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</si>
  <si>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</si>
  <si>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</si>
  <si>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</si>
  <si>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</si>
  <si>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</si>
  <si>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</si>
  <si>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</si>
  <si>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</si>
  <si>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</si>
  <si>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</si>
  <si>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</si>
  <si>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</si>
  <si>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</si>
  <si>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</si>
  <si>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</si>
  <si>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</si>
  <si>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</si>
  <si>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</si>
  <si>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</si>
  <si>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</si>
  <si>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</si>
  <si>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</si>
  <si>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</si>
  <si>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</si>
  <si>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</si>
  <si>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</si>
  <si>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</si>
  <si>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</si>
  <si>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</si>
  <si>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</si>
  <si>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</si>
  <si>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</si>
  <si>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</si>
  <si>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</si>
  <si>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</si>
  <si>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</si>
  <si>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</si>
  <si>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</si>
  <si>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</si>
  <si>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</si>
  <si>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</si>
  <si>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</si>
  <si>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</si>
  <si>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</si>
  <si>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</si>
  <si>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</si>
  <si>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</si>
  <si>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</si>
  <si>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</si>
  <si>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</si>
  <si>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</si>
  <si>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</si>
  <si>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</si>
  <si>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</si>
  <si>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</si>
  <si>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</si>
  <si>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</si>
  <si>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</si>
  <si>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</si>
  <si>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</si>
  <si>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</si>
  <si>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</si>
  <si>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</si>
  <si>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</si>
  <si>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</si>
  <si>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</si>
  <si>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</si>
  <si>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</si>
  <si>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</si>
  <si>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</si>
  <si>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</si>
  <si>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</si>
  <si>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</si>
  <si>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</si>
  <si>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</si>
  <si>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</si>
  <si>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</si>
  <si>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</si>
  <si>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</si>
  <si>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</si>
  <si>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</si>
  <si>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</si>
  <si>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</si>
  <si>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</si>
  <si>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</si>
  <si>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</si>
  <si>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</si>
  <si>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</si>
  <si>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</si>
  <si>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</si>
  <si>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</si>
  <si>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</si>
  <si>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</si>
  <si>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</si>
  <si>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</si>
  <si>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</si>
  <si>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</si>
  <si>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</si>
  <si>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</si>
  <si>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</si>
  <si>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</si>
  <si>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</si>
  <si>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</si>
  <si>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</si>
  <si>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</si>
  <si>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</si>
  <si>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</si>
  <si>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</si>
  <si>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</si>
  <si>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</si>
  <si>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</si>
  <si>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</si>
  <si>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</si>
  <si>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</si>
  <si>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</si>
  <si>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</si>
  <si>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</si>
  <si>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</si>
  <si>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</si>
  <si>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</si>
  <si>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</si>
  <si>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</si>
  <si>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</si>
  <si>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</si>
  <si>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</si>
  <si>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</si>
  <si>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</si>
  <si>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</si>
  <si>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</si>
  <si>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</si>
  <si>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</si>
  <si>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</si>
  <si>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</si>
  <si>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</si>
  <si>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</si>
  <si>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</si>
  <si>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</si>
  <si>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</si>
  <si>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</si>
  <si>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</si>
  <si>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</si>
  <si>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</si>
  <si>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</si>
  <si>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</si>
  <si>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</si>
  <si>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</si>
  <si>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</si>
  <si>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</si>
  <si>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</si>
  <si>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</si>
  <si>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</si>
  <si>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</si>
  <si>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</si>
  <si>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</si>
  <si>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</si>
  <si>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</si>
  <si>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</si>
  <si>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</si>
  <si>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</si>
  <si>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</si>
  <si>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</si>
  <si>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</si>
  <si>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</si>
  <si>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</si>
  <si>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</si>
  <si>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</si>
  <si>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</si>
  <si>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</si>
  <si>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</si>
  <si>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</si>
  <si>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</si>
  <si>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</si>
  <si>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</si>
  <si>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</si>
  <si>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</si>
  <si>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</si>
  <si>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</si>
  <si>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</si>
  <si>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</si>
  <si>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</si>
  <si>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</si>
  <si>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</si>
  <si>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</si>
  <si>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</si>
  <si>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</si>
  <si>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</si>
  <si>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</si>
  <si>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</si>
  <si>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</si>
  <si>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</si>
  <si>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</si>
  <si>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</si>
  <si>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</si>
  <si>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</si>
  <si>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</si>
  <si>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</si>
  <si>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</si>
  <si>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</si>
  <si>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</si>
  <si>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</si>
  <si>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</si>
  <si>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</si>
  <si>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</si>
  <si>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</si>
  <si>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</si>
  <si>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</si>
  <si>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</si>
  <si>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</si>
  <si>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</si>
  <si>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</si>
  <si>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</si>
  <si>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</si>
  <si>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</si>
  <si>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</si>
  <si>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</si>
  <si>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</si>
  <si>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</si>
  <si>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</si>
  <si>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</si>
  <si>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</si>
  <si>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</si>
  <si>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</si>
  <si>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</si>
  <si>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</si>
  <si>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</si>
  <si>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</si>
  <si>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</si>
  <si>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</si>
  <si>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</si>
  <si>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</si>
  <si>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</si>
  <si>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</si>
  <si>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</si>
  <si>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</si>
  <si>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</si>
  <si>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</si>
  <si>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</si>
  <si>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</si>
  <si>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</si>
  <si>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</si>
  <si>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</si>
  <si>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</si>
  <si>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</si>
  <si>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</si>
  <si>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</si>
  <si>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</si>
  <si>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</si>
  <si>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</si>
  <si>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</si>
  <si>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</si>
  <si>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</si>
  <si>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</si>
  <si>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</si>
  <si>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</si>
  <si>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</si>
  <si>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</si>
  <si>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</si>
  <si>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</si>
  <si>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</si>
  <si>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</si>
  <si>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</si>
  <si>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</si>
  <si>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</si>
  <si>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</si>
  <si>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</si>
  <si>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</si>
  <si>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</si>
  <si>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</si>
  <si>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</si>
  <si>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</si>
  <si>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</si>
  <si>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</si>
  <si>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</si>
  <si>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</si>
  <si>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</si>
  <si>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</si>
  <si>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</si>
  <si>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</si>
  <si>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</si>
  <si>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</si>
  <si>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</si>
  <si>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</si>
  <si>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</si>
  <si>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</si>
  <si>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</si>
  <si>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</si>
  <si>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</si>
  <si>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</si>
  <si>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</si>
  <si>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</si>
  <si>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</si>
  <si>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</si>
  <si>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</si>
  <si>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</si>
  <si>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</si>
  <si>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</si>
  <si>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</si>
  <si>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</si>
  <si>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</si>
  <si>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</si>
  <si>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</si>
  <si>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</si>
  <si>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</si>
  <si>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</si>
  <si>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</si>
  <si>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</si>
  <si>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</si>
  <si>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</si>
  <si>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</si>
  <si>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</si>
  <si>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</si>
  <si>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</si>
  <si>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</si>
  <si>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</si>
  <si>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</si>
  <si>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</si>
  <si>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</si>
  <si>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</si>
  <si>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</si>
  <si>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</si>
  <si>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</si>
  <si>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</si>
  <si>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</si>
  <si>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</si>
  <si>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</si>
  <si>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</si>
  <si>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</si>
  <si>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</si>
  <si>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</si>
  <si>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</si>
  <si>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</si>
  <si>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</si>
  <si>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</si>
  <si>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</si>
  <si>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</si>
  <si>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</si>
  <si>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</si>
  <si>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</si>
  <si>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</si>
  <si>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</si>
  <si>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</si>
  <si>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</si>
  <si>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</si>
  <si>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</si>
  <si>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</si>
  <si>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</si>
  <si>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</si>
  <si>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</si>
  <si>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</si>
  <si>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</si>
  <si>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</si>
  <si>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</si>
  <si>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</si>
  <si>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</si>
  <si>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</si>
  <si>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</si>
  <si>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</si>
  <si>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</si>
  <si>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</si>
  <si>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</si>
  <si>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</si>
  <si>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</si>
  <si>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</si>
  <si>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</si>
  <si>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</si>
  <si>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</si>
  <si>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</si>
  <si>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</si>
  <si>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</si>
  <si>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</si>
  <si>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</si>
  <si>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</si>
  <si>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</si>
  <si>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</si>
  <si>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</si>
  <si>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</si>
  <si>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</si>
  <si>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</si>
  <si>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</si>
  <si>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</si>
  <si>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</si>
  <si>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</si>
  <si>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</si>
  <si>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</si>
  <si>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</si>
  <si>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</si>
  <si>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</si>
  <si>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</si>
  <si>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</si>
  <si>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</si>
  <si>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</si>
  <si>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</si>
  <si>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</si>
  <si>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</si>
  <si>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</si>
  <si>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</si>
  <si>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</si>
  <si>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</si>
  <si>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</si>
  <si>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</si>
  <si>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</si>
  <si>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</si>
  <si>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</si>
  <si>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</si>
  <si>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</si>
  <si>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</si>
  <si>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</si>
  <si>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</si>
  <si>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</si>
  <si>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</si>
  <si>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</si>
  <si>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</si>
  <si>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</si>
  <si>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</si>
  <si>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</si>
  <si>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</si>
  <si>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</si>
  <si>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</si>
  <si>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</si>
  <si>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</si>
  <si>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</si>
  <si>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</si>
  <si>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</si>
  <si>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</si>
  <si>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</si>
  <si>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</si>
  <si>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</si>
  <si>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</si>
  <si>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</si>
  <si>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</si>
  <si>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</si>
  <si>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</si>
  <si>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</si>
  <si>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</si>
  <si>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</si>
  <si>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</si>
  <si>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</si>
  <si>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</si>
  <si>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</si>
  <si>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</si>
  <si>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</si>
  <si>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</si>
  <si>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</si>
  <si>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</si>
  <si>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</si>
  <si>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</si>
  <si>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</si>
  <si>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</si>
  <si>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</si>
  <si>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</si>
  <si>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</si>
  <si>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</si>
  <si>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</si>
  <si>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</si>
  <si>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</si>
  <si>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</si>
  <si>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</si>
  <si>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</si>
  <si>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</si>
  <si>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</si>
  <si>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</si>
  <si>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</si>
  <si>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</si>
  <si>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</si>
  <si>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</si>
  <si>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</si>
  <si>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</si>
  <si>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</si>
  <si>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</si>
  <si>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</si>
  <si>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</si>
  <si>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</si>
  <si>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</si>
  <si>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</si>
  <si>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</si>
  <si>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</si>
  <si>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</si>
  <si>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</si>
  <si>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</si>
  <si>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</si>
  <si>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</si>
  <si>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</si>
  <si>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</si>
  <si>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</si>
  <si>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</si>
  <si>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</si>
  <si>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</si>
  <si>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</si>
  <si>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</si>
  <si>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</si>
  <si>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</si>
  <si>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</si>
  <si>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</si>
  <si>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</si>
  <si>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</si>
  <si>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</si>
  <si>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</si>
  <si>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</si>
  <si>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</si>
  <si>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</si>
  <si>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</si>
  <si>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</si>
  <si>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</si>
  <si>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</si>
  <si>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</si>
  <si>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</si>
  <si>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</si>
  <si>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</si>
  <si>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</si>
  <si>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</si>
  <si>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</si>
  <si>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</si>
  <si>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</si>
  <si>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</si>
  <si>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</si>
  <si>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</si>
  <si>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</si>
  <si>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</si>
  <si>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</si>
  <si>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</si>
  <si>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</si>
  <si>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</si>
  <si>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</si>
  <si>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</si>
  <si>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</si>
  <si>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</si>
  <si>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</si>
  <si>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</si>
  <si>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</si>
  <si>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</si>
  <si>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</si>
  <si>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</si>
  <si>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</si>
  <si>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</si>
  <si>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</si>
  <si>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</si>
  <si>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</si>
  <si>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</si>
  <si>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</si>
  <si>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</si>
  <si>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</si>
  <si>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</si>
  <si>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</si>
  <si>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</si>
  <si>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</si>
  <si>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</si>
  <si>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</si>
  <si>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</si>
  <si>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</si>
  <si>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</si>
  <si>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</si>
  <si>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</si>
  <si>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</si>
  <si>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</si>
  <si>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</si>
  <si>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</si>
  <si>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</si>
  <si>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</si>
  <si>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</si>
  <si>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</si>
  <si>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</si>
  <si>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</si>
  <si>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</si>
  <si>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</si>
  <si>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</si>
  <si>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</si>
  <si>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</si>
  <si>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</si>
  <si>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</si>
  <si>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</si>
  <si>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</si>
  <si>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</si>
  <si>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</si>
  <si>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</si>
  <si>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</si>
  <si>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</si>
  <si>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</si>
  <si>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</si>
  <si>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</si>
  <si>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</si>
  <si>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</si>
  <si>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</si>
  <si>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</si>
  <si>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</si>
  <si>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</si>
  <si>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</si>
  <si>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</si>
  <si>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</si>
  <si>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</si>
  <si>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</si>
  <si>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</si>
  <si>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</si>
  <si>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</si>
  <si>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</si>
  <si>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</si>
  <si>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</si>
  <si>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</si>
  <si>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</si>
  <si>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</si>
  <si>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</si>
  <si>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</si>
  <si>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</si>
  <si>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</si>
  <si>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</si>
  <si>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</si>
  <si>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</si>
  <si>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</si>
  <si>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</si>
  <si>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</si>
  <si>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</si>
  <si>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</si>
  <si>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</si>
  <si>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</si>
  <si>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</si>
  <si>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</si>
  <si>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</si>
  <si>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</si>
  <si>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</si>
  <si>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</si>
  <si>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</si>
  <si>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</si>
  <si>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</si>
  <si>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</si>
  <si>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</si>
  <si>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</si>
  <si>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</si>
  <si>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</si>
  <si>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</si>
  <si>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</si>
  <si>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</si>
  <si>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</si>
  <si>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</si>
  <si>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</si>
  <si>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</si>
  <si>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</si>
  <si>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</si>
  <si>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</si>
  <si>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</si>
  <si>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</si>
  <si>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</si>
  <si>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</si>
  <si>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</si>
  <si>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</si>
  <si>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</si>
  <si>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</si>
  <si>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</si>
  <si>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</si>
  <si>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</si>
  <si>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</si>
  <si>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</si>
  <si>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</si>
  <si>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</si>
  <si>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</si>
  <si>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</si>
  <si>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</si>
  <si>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</si>
  <si>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</si>
  <si>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</si>
  <si>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</si>
  <si>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</si>
  <si>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</si>
  <si>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</si>
  <si>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</si>
  <si>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</si>
  <si>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</si>
  <si>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</si>
  <si>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</si>
  <si>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</si>
  <si>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</si>
  <si>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</si>
  <si>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</si>
  <si>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</si>
  <si>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</si>
  <si>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</si>
  <si>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</si>
  <si>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</si>
  <si>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</si>
  <si>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</si>
  <si>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</si>
  <si>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</si>
  <si>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</si>
  <si>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</si>
  <si>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</si>
  <si>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</si>
  <si>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</si>
  <si>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</si>
  <si>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</si>
  <si>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</si>
  <si>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</si>
  <si>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</si>
  <si>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</si>
  <si>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</si>
  <si>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</si>
  <si>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</si>
  <si>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</si>
  <si>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</si>
  <si>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</si>
  <si>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</si>
  <si>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</si>
  <si>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</si>
  <si>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</si>
  <si>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</si>
  <si>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</si>
  <si>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</si>
  <si>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</si>
  <si>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</si>
  <si>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</si>
  <si>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</si>
  <si>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</si>
  <si>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</si>
  <si>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</si>
  <si>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</si>
  <si>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</si>
  <si>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</si>
  <si>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</si>
  <si>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</si>
  <si>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</si>
  <si>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</si>
  <si>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</si>
  <si>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</si>
  <si>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</si>
  <si>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</si>
  <si>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</si>
  <si>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</si>
  <si>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</si>
  <si>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</si>
  <si>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</si>
  <si>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</si>
  <si>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</si>
  <si>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</si>
  <si>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</si>
  <si>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</si>
  <si>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</si>
  <si>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</si>
  <si>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</si>
  <si>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</si>
  <si>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</si>
  <si>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</si>
  <si>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</si>
  <si>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</si>
  <si>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</si>
  <si>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</si>
  <si>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</si>
  <si>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</si>
  <si>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</si>
  <si>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</si>
  <si>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</si>
  <si>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</si>
  <si>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</si>
  <si>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</si>
  <si>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</si>
  <si>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</si>
  <si>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</si>
  <si>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</si>
  <si>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</si>
  <si>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</si>
  <si>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</si>
  <si>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</si>
  <si>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</si>
  <si>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</si>
  <si>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</si>
  <si>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</si>
  <si>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</si>
  <si>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</si>
  <si>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</si>
  <si>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</si>
  <si>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</si>
  <si>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</si>
  <si>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</si>
  <si>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</si>
  <si>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</si>
  <si>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</si>
  <si>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</si>
  <si>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</si>
  <si>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</si>
  <si>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</si>
  <si>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</si>
  <si>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</si>
  <si>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</si>
  <si>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</si>
  <si>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</si>
  <si>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</si>
  <si>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</si>
  <si>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</si>
  <si>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</si>
  <si>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</si>
  <si>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</si>
  <si>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</si>
  <si>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</si>
  <si>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</si>
  <si>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</si>
  <si>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</si>
  <si>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</si>
  <si>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</si>
  <si>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</si>
  <si>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</si>
  <si>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</si>
  <si>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</si>
  <si>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</si>
  <si>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</si>
  <si>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</si>
  <si>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</si>
  <si>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</si>
  <si>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</si>
  <si>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</si>
  <si>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</si>
  <si>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</si>
  <si>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</si>
  <si>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</si>
  <si>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</si>
  <si>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</si>
  <si>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</si>
  <si>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</si>
  <si>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</si>
  <si>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</si>
  <si>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</si>
  <si>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</si>
  <si>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</si>
  <si>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</si>
  <si>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</si>
  <si>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</si>
  <si>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</si>
  <si>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</si>
  <si>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</si>
  <si>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</si>
  <si>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</si>
  <si>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</si>
  <si>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</si>
  <si>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</si>
  <si>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</si>
  <si>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</si>
  <si>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</si>
  <si>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</si>
  <si>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</si>
  <si>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</si>
  <si>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</si>
  <si>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</si>
  <si>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</si>
  <si>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</si>
  <si>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</si>
  <si>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</si>
  <si>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</si>
  <si>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</si>
  <si>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</si>
  <si>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</si>
  <si>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</si>
  <si>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</si>
  <si>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</si>
  <si>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</si>
  <si>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</si>
  <si>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</si>
  <si>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</si>
  <si>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</si>
  <si>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</si>
  <si>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</si>
  <si>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</si>
  <si>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</si>
  <si>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</si>
  <si>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</si>
  <si>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</si>
  <si>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</si>
  <si>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</si>
  <si>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</si>
  <si>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</si>
  <si>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</si>
  <si>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</si>
  <si>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</si>
  <si>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</si>
  <si>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</si>
  <si>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</si>
  <si>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</si>
  <si>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</si>
  <si>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</si>
  <si>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</si>
  <si>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</si>
  <si>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</si>
  <si>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</si>
  <si>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</si>
  <si>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</si>
  <si>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</si>
  <si>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</si>
  <si>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</si>
  <si>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</si>
  <si>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</si>
  <si>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</si>
  <si>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</si>
  <si>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</si>
  <si>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</si>
  <si>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</si>
  <si>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</si>
  <si>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</si>
  <si>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</si>
  <si>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</si>
  <si>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</si>
  <si>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</si>
  <si>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</si>
  <si>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</si>
  <si>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</si>
  <si>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</si>
  <si>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</si>
  <si>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</si>
  <si>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</si>
  <si>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</si>
  <si>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</si>
  <si>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</si>
  <si>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</si>
  <si>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</si>
  <si>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</si>
  <si>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</si>
  <si>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</si>
  <si>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</si>
  <si>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</si>
  <si>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</si>
  <si>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</si>
  <si>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</si>
  <si>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</si>
  <si>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</si>
  <si>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</si>
  <si>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</si>
  <si>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</si>
  <si>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</si>
  <si>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</si>
  <si>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</si>
  <si>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</si>
  <si>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</si>
  <si>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</si>
  <si>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</si>
  <si>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</si>
  <si>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</si>
  <si>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</si>
  <si>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</si>
  <si>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</si>
  <si>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</si>
  <si>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</si>
  <si>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</si>
  <si>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</si>
  <si>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</si>
  <si>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</si>
  <si>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</si>
  <si>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</si>
  <si>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</si>
  <si>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</si>
  <si>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</si>
  <si>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</si>
  <si>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</si>
  <si>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</si>
  <si>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</si>
  <si>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</si>
  <si>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</si>
  <si>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</si>
  <si>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</si>
  <si>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</si>
  <si>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</si>
  <si>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</si>
  <si>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</si>
  <si>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</si>
  <si>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</si>
  <si>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</si>
  <si>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</si>
  <si>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</si>
  <si>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</si>
  <si>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</si>
  <si>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</si>
  <si>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</si>
  <si>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</si>
  <si>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</si>
  <si>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</si>
  <si>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</si>
  <si>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</si>
  <si>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</si>
  <si>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</si>
  <si>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</si>
  <si>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</si>
  <si>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</si>
  <si>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</si>
  <si>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</si>
  <si>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</si>
  <si>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</si>
  <si>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</si>
  <si>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</si>
  <si>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</si>
  <si>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</si>
  <si>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</si>
  <si>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</si>
  <si>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</si>
  <si>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</si>
  <si>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</si>
  <si>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</si>
  <si>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</si>
  <si>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</si>
  <si>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</si>
  <si>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</si>
  <si>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</si>
  <si>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</si>
  <si>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</si>
  <si>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</si>
  <si>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</si>
  <si>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</si>
  <si>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</si>
  <si>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</si>
  <si>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</si>
  <si>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</si>
  <si>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</si>
  <si>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</si>
  <si>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</si>
  <si>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</si>
  <si>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</si>
  <si>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</si>
  <si>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</si>
  <si>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</si>
  <si>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</si>
  <si>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</si>
  <si>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</si>
  <si>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</si>
  <si>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</si>
  <si>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</si>
  <si>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</si>
  <si>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</si>
  <si>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</si>
  <si>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</si>
  <si>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</si>
  <si>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</si>
  <si>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</si>
  <si>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</si>
  <si>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</si>
  <si>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</si>
  <si>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</si>
  <si>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</si>
  <si>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</si>
  <si>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</si>
  <si>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</si>
  <si>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</si>
  <si>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</si>
  <si>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</si>
  <si>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</si>
  <si>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</si>
  <si>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</si>
  <si>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</si>
  <si>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</si>
  <si>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</si>
  <si>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</si>
  <si>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</si>
  <si>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</si>
  <si>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</si>
  <si>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</si>
  <si>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</si>
  <si>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</si>
  <si>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</si>
  <si>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</si>
  <si>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</si>
  <si>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</si>
  <si>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</si>
  <si>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</si>
  <si>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</si>
  <si>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</si>
  <si>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</si>
  <si>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</si>
  <si>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</si>
  <si>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</si>
  <si>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</si>
  <si>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</si>
  <si>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</si>
  <si>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</si>
  <si>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</si>
  <si>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</si>
  <si>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</si>
  <si>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</si>
  <si>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</si>
  <si>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</si>
  <si>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</si>
  <si>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</si>
  <si>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</si>
  <si>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</si>
  <si>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</si>
  <si>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</si>
  <si>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</si>
  <si>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</si>
  <si>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</si>
  <si>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</si>
  <si>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</si>
  <si>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</si>
  <si>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</si>
  <si>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</si>
  <si>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</si>
  <si>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</si>
  <si>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</si>
  <si>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</si>
  <si>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</si>
  <si>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</si>
  <si>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</si>
  <si>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</si>
  <si>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</si>
  <si>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</si>
  <si>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</si>
  <si>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</si>
  <si>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</si>
  <si>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</si>
  <si>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</si>
  <si>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</si>
  <si>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</si>
  <si>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</si>
  <si>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</si>
  <si>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</si>
  <si>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</si>
  <si>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</si>
  <si>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</si>
  <si>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</si>
  <si>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</si>
  <si>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</si>
  <si>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</si>
  <si>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</si>
  <si>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</si>
  <si>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</si>
  <si>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</si>
  <si>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</si>
  <si>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</si>
  <si>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</si>
  <si>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</si>
  <si>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</si>
  <si>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</si>
  <si>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</si>
  <si>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</si>
  <si>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</si>
  <si>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</si>
  <si>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</si>
  <si>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</si>
  <si>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</si>
  <si>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</si>
  <si>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</si>
  <si>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</si>
  <si>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</si>
  <si>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</si>
  <si>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</si>
  <si>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</si>
  <si>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</si>
  <si>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</si>
  <si>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</si>
  <si>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</si>
  <si>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</si>
  <si>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</si>
  <si>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</si>
  <si>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</si>
  <si>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</si>
  <si>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</si>
  <si>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</si>
  <si>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</si>
  <si>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</si>
  <si>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</si>
  <si>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</si>
  <si>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</si>
  <si>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</si>
  <si>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</si>
  <si>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</si>
  <si>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</si>
  <si>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</si>
  <si>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</si>
  <si>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</si>
  <si>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</si>
  <si>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</si>
  <si>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</si>
  <si>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</si>
  <si>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</si>
  <si>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</si>
  <si>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</si>
  <si>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</si>
  <si>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</si>
  <si>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</si>
  <si>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</si>
  <si>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</si>
  <si>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</si>
  <si>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</si>
  <si>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</si>
  <si>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</si>
  <si>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</si>
  <si>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</si>
  <si>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</si>
  <si>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</si>
  <si>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</si>
  <si>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</si>
  <si>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</si>
  <si>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</si>
  <si>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</si>
  <si>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</si>
  <si>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</si>
  <si>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</si>
  <si>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</si>
  <si>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</si>
  <si>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</si>
  <si>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</si>
  <si>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</si>
  <si>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</si>
  <si>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</si>
  <si>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</si>
  <si>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</si>
  <si>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</si>
  <si>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</si>
  <si>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</si>
  <si>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</si>
  <si>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</si>
  <si>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</si>
  <si>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</si>
  <si>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</si>
  <si>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</si>
  <si>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</si>
  <si>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</si>
  <si>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</si>
  <si>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</si>
  <si>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</si>
  <si>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</si>
  <si>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</si>
  <si>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</si>
  <si>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</si>
  <si>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</si>
  <si>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</si>
  <si>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</si>
  <si>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</si>
  <si>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</si>
  <si>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</si>
  <si>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</si>
  <si>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</si>
  <si>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</si>
  <si>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</si>
  <si>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</si>
  <si>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</si>
  <si>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</si>
  <si>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</si>
  <si>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</si>
  <si>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</si>
  <si>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</si>
  <si>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</si>
  <si>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</si>
  <si>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</si>
  <si>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</si>
  <si>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</si>
  <si>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</si>
  <si>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</si>
  <si>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</si>
  <si>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</si>
  <si>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</si>
  <si>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</si>
  <si>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</si>
  <si>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</si>
  <si>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</si>
  <si>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</si>
  <si>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</si>
  <si>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</si>
  <si>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</si>
  <si>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</si>
  <si>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</si>
  <si>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</si>
  <si>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</si>
  <si>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</si>
  <si>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</si>
  <si>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</si>
  <si>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</si>
  <si>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</si>
  <si>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</si>
  <si>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</si>
  <si>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</si>
  <si>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</si>
  <si>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</si>
  <si>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</si>
  <si>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</si>
  <si>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</si>
  <si>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</si>
  <si>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</si>
  <si>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</si>
  <si>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</si>
  <si>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</si>
  <si>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</si>
  <si>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</si>
  <si>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</si>
  <si>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</si>
  <si>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</si>
  <si>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</si>
  <si>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</si>
  <si>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</si>
  <si>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</si>
  <si>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</si>
  <si>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</si>
  <si>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</si>
  <si>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</si>
  <si>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</si>
  <si>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</si>
  <si>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</si>
  <si>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</si>
  <si>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</si>
  <si>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</si>
  <si>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</si>
  <si>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</si>
  <si>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</si>
  <si>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</si>
  <si>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</si>
  <si>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</si>
  <si>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</si>
  <si>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</si>
  <si>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</si>
  <si>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</si>
  <si>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</si>
  <si>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</si>
  <si>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</si>
  <si>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</si>
  <si>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</si>
  <si>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</si>
  <si>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</si>
  <si>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</si>
  <si>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</si>
  <si>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</si>
  <si>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</si>
  <si>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</si>
  <si>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</si>
  <si>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</si>
  <si>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</si>
  <si>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</si>
  <si>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</si>
  <si>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</si>
  <si>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</si>
  <si>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</si>
  <si>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</si>
  <si>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</si>
  <si>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</si>
  <si>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</si>
  <si>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</si>
  <si>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</si>
  <si>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</si>
  <si>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</si>
  <si>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</si>
  <si>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</si>
  <si>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</si>
  <si>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</si>
  <si>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</si>
  <si>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</si>
  <si>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</si>
  <si>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</si>
  <si>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</si>
  <si>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</si>
  <si>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</si>
  <si>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</si>
  <si>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</si>
  <si>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</si>
  <si>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</si>
  <si>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</si>
  <si>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</si>
  <si>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</si>
  <si>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</si>
  <si>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</si>
  <si>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</si>
  <si>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</si>
  <si>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</si>
  <si>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</si>
  <si>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</si>
  <si>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</si>
  <si>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</si>
  <si>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</si>
  <si>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</si>
  <si>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</si>
  <si>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</si>
  <si>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</si>
  <si>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</si>
  <si>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</si>
  <si>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</si>
  <si>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</si>
  <si>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</si>
  <si>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</si>
  <si>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</si>
  <si>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</si>
  <si>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</si>
  <si>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</si>
  <si>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</si>
  <si>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</si>
  <si>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</si>
  <si>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</si>
  <si>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</si>
  <si>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</si>
  <si>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</si>
  <si>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</si>
  <si>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</si>
  <si>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</si>
  <si>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</si>
  <si>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</si>
  <si>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</si>
  <si>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</si>
  <si>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</si>
  <si>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</si>
  <si>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</si>
  <si>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</si>
  <si>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</si>
  <si>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</si>
  <si>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</si>
  <si>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</si>
  <si>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</si>
  <si>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</si>
  <si>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</si>
  <si>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</si>
  <si>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</si>
  <si>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</si>
  <si>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</si>
  <si>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</si>
  <si>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</si>
  <si>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</si>
  <si>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</si>
  <si>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</si>
  <si>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</si>
  <si>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</si>
  <si>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</si>
  <si>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</si>
  <si>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</si>
  <si>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</si>
  <si>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</si>
  <si>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</si>
  <si>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</si>
  <si>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</si>
  <si>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</si>
  <si>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</si>
  <si>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</si>
  <si>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</si>
  <si>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</si>
  <si>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</si>
  <si>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</si>
  <si>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</si>
  <si>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</si>
  <si>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</si>
  <si>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</si>
  <si>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</si>
  <si>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</si>
  <si>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</si>
  <si>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</si>
  <si>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</si>
  <si>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</si>
  <si>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</si>
  <si>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</si>
  <si>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</si>
  <si>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</si>
  <si>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</si>
  <si>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</si>
  <si>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</si>
  <si>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</si>
  <si>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</si>
  <si>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</si>
  <si>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</si>
  <si>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</si>
  <si>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</si>
  <si>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</si>
  <si>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</si>
  <si>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</si>
  <si>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</si>
  <si>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</si>
  <si>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</si>
  <si>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</si>
  <si>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</si>
  <si>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</si>
  <si>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</si>
  <si>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</si>
  <si>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</si>
  <si>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</si>
  <si>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</si>
  <si>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</si>
  <si>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</si>
  <si>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</si>
  <si>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</si>
  <si>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</si>
  <si>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</si>
  <si>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</si>
  <si>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</si>
  <si>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</si>
  <si>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</si>
  <si>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</si>
  <si>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</si>
  <si>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</si>
  <si>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</si>
  <si>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</si>
  <si>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</si>
  <si>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</si>
  <si>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</si>
  <si>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</si>
  <si>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</si>
  <si>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</si>
  <si>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</si>
  <si>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</si>
  <si>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</si>
  <si>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</si>
  <si>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</si>
  <si>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</si>
  <si>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</si>
  <si>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</si>
  <si>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</si>
  <si>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</si>
  <si>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</si>
  <si>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</si>
  <si>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</si>
  <si>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</si>
  <si>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</si>
  <si>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</si>
  <si>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</si>
  <si>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</si>
  <si>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</si>
  <si>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</si>
  <si>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</si>
  <si>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</si>
  <si>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</si>
  <si>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</si>
  <si>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</si>
  <si>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</si>
  <si>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</si>
  <si>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</si>
  <si>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</si>
  <si>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</si>
  <si>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</si>
  <si>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</si>
  <si>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</si>
  <si>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</si>
  <si>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</si>
  <si>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</si>
  <si>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</si>
  <si>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</si>
  <si>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</si>
  <si>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</si>
  <si>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</si>
  <si>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</si>
  <si>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</si>
  <si>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</si>
  <si>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</si>
  <si>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</si>
  <si>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</si>
  <si>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</si>
  <si>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</si>
  <si>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</si>
  <si>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</si>
  <si>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</si>
  <si>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</si>
  <si>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</si>
  <si>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</si>
  <si>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</si>
  <si>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</si>
  <si>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</si>
  <si>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</si>
  <si>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</si>
  <si>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</si>
  <si>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</si>
  <si>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</si>
  <si>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</si>
  <si>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</si>
  <si>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</si>
  <si>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</si>
  <si>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</si>
  <si>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</si>
  <si>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</si>
  <si>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</si>
  <si>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</si>
  <si>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</si>
  <si>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</si>
  <si>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</si>
  <si>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</si>
  <si>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</si>
  <si>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</si>
  <si>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</si>
  <si>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</si>
  <si>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</si>
  <si>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</si>
  <si>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</si>
  <si>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</si>
  <si>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</si>
  <si>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</si>
  <si>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</si>
  <si>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</si>
  <si>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</si>
  <si>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</si>
  <si>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</si>
  <si>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</si>
  <si>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</si>
  <si>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</si>
  <si>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</si>
  <si>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</si>
  <si>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</si>
  <si>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</si>
  <si>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</si>
  <si>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</si>
  <si>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</si>
  <si>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</si>
  <si>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</si>
  <si>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</si>
  <si>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</si>
  <si>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</si>
  <si>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</si>
  <si>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</si>
  <si>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</si>
  <si>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</si>
  <si>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</si>
  <si>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</si>
  <si>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</si>
  <si>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</si>
  <si>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</si>
  <si>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</si>
  <si>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</si>
  <si>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</si>
  <si>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</si>
  <si>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</si>
  <si>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</si>
  <si>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</si>
  <si>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</si>
  <si>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</si>
  <si>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</si>
  <si>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</si>
  <si>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</si>
  <si>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</si>
  <si>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</si>
  <si>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</si>
  <si>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</si>
  <si>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</si>
  <si>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</si>
  <si>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</si>
  <si>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</si>
  <si>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</si>
  <si>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</si>
  <si>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</si>
  <si>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</si>
  <si>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</si>
  <si>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</si>
  <si>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</si>
  <si>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</si>
  <si>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</si>
  <si>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</si>
  <si>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</si>
  <si>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</si>
  <si>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</si>
  <si>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</si>
  <si>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</si>
  <si>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</si>
  <si>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</si>
  <si>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</si>
  <si>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</si>
  <si>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</si>
  <si>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</si>
  <si>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</si>
  <si>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</si>
  <si>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</si>
  <si>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</si>
  <si>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</si>
  <si>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</si>
  <si>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</si>
  <si>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</si>
  <si>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</si>
  <si>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</si>
  <si>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</si>
  <si>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</si>
  <si>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</si>
  <si>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</si>
  <si>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</si>
  <si>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</si>
  <si>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</si>
  <si>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</si>
  <si>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</si>
  <si>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</si>
  <si>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</si>
  <si>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</si>
  <si>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</si>
  <si>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</si>
  <si>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</si>
  <si>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</si>
  <si>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</si>
  <si>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</si>
  <si>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</si>
  <si>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</si>
  <si>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</si>
  <si>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</si>
  <si>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</si>
  <si>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</si>
  <si>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</si>
  <si>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</si>
  <si>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</si>
  <si>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</si>
  <si>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</si>
  <si>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</si>
  <si>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</si>
  <si>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</si>
  <si>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</si>
  <si>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</si>
  <si>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</si>
  <si>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</si>
  <si>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</si>
  <si>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</si>
  <si>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</si>
  <si>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</si>
  <si>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</si>
  <si>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</si>
  <si>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</si>
  <si>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</si>
  <si>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</si>
  <si>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</si>
  <si>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</si>
  <si>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</si>
  <si>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</si>
  <si>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</si>
  <si>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</si>
  <si>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</si>
  <si>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</si>
  <si>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</si>
  <si>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</si>
  <si>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</si>
  <si>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</si>
  <si>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</si>
  <si>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</si>
  <si>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</si>
  <si>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</si>
  <si>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</si>
  <si>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</si>
  <si>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</si>
  <si>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</si>
  <si>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</si>
  <si>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</si>
  <si>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</si>
  <si>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</si>
  <si>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</si>
  <si>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</si>
  <si>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</si>
  <si>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</si>
  <si>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</si>
  <si>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</si>
  <si>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</si>
  <si>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</si>
  <si>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</si>
  <si>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</si>
  <si>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</si>
  <si>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</si>
  <si>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</si>
  <si>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</si>
  <si>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</si>
  <si>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</si>
  <si>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</si>
  <si>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</si>
  <si>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</si>
  <si>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</si>
  <si>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</si>
  <si>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</si>
  <si>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</si>
  <si>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</si>
  <si>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</si>
  <si>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</si>
  <si>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</si>
  <si>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</si>
  <si>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</si>
  <si>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</si>
  <si>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</si>
  <si>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</si>
  <si>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</si>
  <si>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</si>
  <si>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</si>
  <si>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</si>
  <si>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</si>
  <si>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</si>
  <si>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</si>
  <si>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</si>
  <si>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</si>
  <si>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</si>
  <si>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</si>
  <si>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</si>
  <si>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</si>
  <si>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</si>
  <si>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</si>
  <si>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</si>
  <si>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</si>
  <si>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</si>
  <si>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</si>
  <si>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</si>
  <si>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</si>
  <si>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</si>
  <si>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</si>
  <si>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</si>
  <si>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</si>
  <si>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</si>
  <si>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</si>
  <si>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</si>
  <si>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</si>
  <si>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</si>
  <si>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</si>
  <si>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</si>
  <si>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</si>
  <si>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</si>
  <si>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</si>
  <si>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</si>
  <si>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</si>
  <si>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</si>
  <si>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</si>
  <si>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</si>
  <si>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</si>
  <si>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</si>
  <si>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</si>
  <si>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</si>
  <si>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</si>
  <si>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</si>
  <si>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</si>
  <si>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</si>
  <si>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</si>
  <si>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</si>
  <si>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</si>
  <si>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</si>
  <si>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</si>
  <si>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</si>
  <si>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</si>
  <si>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</si>
  <si>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</si>
  <si>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</si>
  <si>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</si>
  <si>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</si>
  <si>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</si>
  <si>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</si>
  <si>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</si>
  <si>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</si>
  <si>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</si>
  <si>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</si>
  <si>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</si>
  <si>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</si>
  <si>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</si>
  <si>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</si>
  <si>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</si>
  <si>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</si>
  <si>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</si>
  <si>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</si>
  <si>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</si>
  <si>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</si>
  <si>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</si>
  <si>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</si>
  <si>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</si>
  <si>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</si>
  <si>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</si>
  <si>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</si>
  <si>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</si>
  <si>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</si>
  <si>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</si>
  <si>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</si>
  <si>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</si>
  <si>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</si>
  <si>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</si>
  <si>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</si>
  <si>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</si>
  <si>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</si>
  <si>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</si>
  <si>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</si>
  <si>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</si>
  <si>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</si>
  <si>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</si>
  <si>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</si>
  <si>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</si>
  <si>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</si>
  <si>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</si>
  <si>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</si>
  <si>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</si>
  <si>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</si>
  <si>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</si>
  <si>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</si>
  <si>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</si>
  <si>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</si>
  <si>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</si>
  <si>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</si>
  <si>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</si>
  <si>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</si>
  <si>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</si>
  <si>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</si>
  <si>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</si>
  <si>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</si>
  <si>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</si>
  <si>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</si>
  <si>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</si>
  <si>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</si>
  <si>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</si>
  <si>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</si>
  <si>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</si>
  <si>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</si>
  <si>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</si>
  <si>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</si>
  <si>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</si>
  <si>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</si>
  <si>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</si>
  <si>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</si>
  <si>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</si>
  <si>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</si>
  <si>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</si>
  <si>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</si>
  <si>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</si>
  <si>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</si>
  <si>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</si>
  <si>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</si>
  <si>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</si>
  <si>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</si>
  <si>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</si>
  <si>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</si>
  <si>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</si>
  <si>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</si>
  <si>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</si>
  <si>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</si>
  <si>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</si>
  <si>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</si>
  <si>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</si>
  <si>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</si>
  <si>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</si>
  <si>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</si>
  <si>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</si>
  <si>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</si>
  <si>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</si>
  <si>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</si>
  <si>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</si>
  <si>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</si>
  <si>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</si>
  <si>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</si>
  <si>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</si>
  <si>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</si>
  <si>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</si>
  <si>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</si>
  <si>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</si>
  <si>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</si>
  <si>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</si>
  <si>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</si>
  <si>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</si>
  <si>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</si>
  <si>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</si>
  <si>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</si>
  <si>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</si>
  <si>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</si>
  <si>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</si>
  <si>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</si>
  <si>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</si>
  <si>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</si>
  <si>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</si>
  <si>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</si>
  <si>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</si>
  <si>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</si>
  <si>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</si>
  <si>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</si>
  <si>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</si>
  <si>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</si>
  <si>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</si>
  <si>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</si>
  <si>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</si>
  <si>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</si>
  <si>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</si>
  <si>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</si>
  <si>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</si>
  <si>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</si>
  <si>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</si>
  <si>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</si>
  <si>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</si>
  <si>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</si>
  <si>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</si>
  <si>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</si>
  <si>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</si>
  <si>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</si>
  <si>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</si>
  <si>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</si>
  <si>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</si>
  <si>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</si>
  <si>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</si>
  <si>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</si>
  <si>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</si>
  <si>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</si>
  <si>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</si>
  <si>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</si>
  <si>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</si>
  <si>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</si>
  <si>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</si>
  <si>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</si>
  <si>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</si>
  <si>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</si>
  <si>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</si>
  <si>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</si>
  <si>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</si>
  <si>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</si>
  <si>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</si>
  <si>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</si>
  <si>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</si>
  <si>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</si>
  <si>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</si>
  <si>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</si>
  <si>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</si>
  <si>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</si>
  <si>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</si>
  <si>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</si>
  <si>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</si>
  <si>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</si>
  <si>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</si>
  <si>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</si>
  <si>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</si>
  <si>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</si>
  <si>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</si>
  <si>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</si>
  <si>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</si>
  <si>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</si>
  <si>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</si>
  <si>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</si>
  <si>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</si>
  <si>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</si>
  <si>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</si>
  <si>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</si>
  <si>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</si>
  <si>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</si>
  <si>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</si>
  <si>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</si>
  <si>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</si>
  <si>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</si>
  <si>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</si>
  <si>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</si>
  <si>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</si>
  <si>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</si>
  <si>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</si>
  <si>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</si>
  <si>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</si>
  <si>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</si>
  <si>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</si>
  <si>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</si>
  <si>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</si>
  <si>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</si>
  <si>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</si>
  <si>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</si>
  <si>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</si>
  <si>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</si>
  <si>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</si>
  <si>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</si>
  <si>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</si>
  <si>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</si>
  <si>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</si>
  <si>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</si>
  <si>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</si>
  <si>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</si>
  <si>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</si>
  <si>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</si>
  <si>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</si>
  <si>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</si>
  <si>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</si>
  <si>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</si>
  <si>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</si>
  <si>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</si>
  <si>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</si>
  <si>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</si>
  <si>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</si>
  <si>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</si>
  <si>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</si>
  <si>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</si>
  <si>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</si>
  <si>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</si>
  <si>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</si>
  <si>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</si>
  <si>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</si>
  <si>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</si>
  <si>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</si>
  <si>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</si>
  <si>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</si>
  <si>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</si>
  <si>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</si>
  <si>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</si>
  <si>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</si>
  <si>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</si>
  <si>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</si>
  <si>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</si>
  <si>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</si>
  <si>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</si>
  <si>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</si>
  <si>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</si>
  <si>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</si>
  <si>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</si>
  <si>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</si>
  <si>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</si>
  <si>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</si>
  <si>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</si>
  <si>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</si>
  <si>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</si>
  <si>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</si>
  <si>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</si>
  <si>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</si>
  <si>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</si>
  <si>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</si>
  <si>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</si>
  <si>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</si>
  <si>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</si>
  <si>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</si>
  <si>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</si>
  <si>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</si>
  <si>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</si>
  <si>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</si>
  <si>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</si>
  <si>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</si>
  <si>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</si>
  <si>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</si>
  <si>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</si>
  <si>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</si>
  <si>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</si>
  <si>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</si>
  <si>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</si>
  <si>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</si>
  <si>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</si>
  <si>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</si>
  <si>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</si>
  <si>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</si>
  <si>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</si>
  <si>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</si>
  <si>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</si>
  <si>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</si>
  <si>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</si>
  <si>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</si>
  <si>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</si>
  <si>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</si>
  <si>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</si>
  <si>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</si>
  <si>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</si>
  <si>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</si>
  <si>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</si>
  <si>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</si>
  <si>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</si>
  <si>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</si>
  <si>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</si>
  <si>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</si>
  <si>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</si>
  <si>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</si>
  <si>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</si>
  <si>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</si>
  <si>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</si>
  <si>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</si>
  <si>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</si>
  <si>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</si>
  <si>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</si>
  <si>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</si>
  <si>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</si>
  <si>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</si>
  <si>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</si>
  <si>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</si>
  <si>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</si>
  <si>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</si>
  <si>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</si>
  <si>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</si>
  <si>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</si>
  <si>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</si>
  <si>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</si>
  <si>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</si>
  <si>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</si>
  <si>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</si>
  <si>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</si>
  <si>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</si>
  <si>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</si>
  <si>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</si>
  <si>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</si>
  <si>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</si>
  <si>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</si>
  <si>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</si>
  <si>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</si>
  <si>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</si>
  <si>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</si>
  <si>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</si>
  <si>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</si>
  <si>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</si>
  <si>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</si>
  <si>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</si>
  <si>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</si>
  <si>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</si>
  <si>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</si>
  <si>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</si>
  <si>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</si>
  <si>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</si>
  <si>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</si>
  <si>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</si>
  <si>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</si>
  <si>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</si>
  <si>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</si>
  <si>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</si>
  <si>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</si>
  <si>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</si>
  <si>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</si>
  <si>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</si>
  <si>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</si>
  <si>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</si>
  <si>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</si>
  <si>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</si>
  <si>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</si>
  <si>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</si>
  <si>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</si>
  <si>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</si>
  <si>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</si>
  <si>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</si>
  <si>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</si>
  <si>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</si>
  <si>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</si>
  <si>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</si>
  <si>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</si>
  <si>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</si>
  <si>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</si>
  <si>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</si>
  <si>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</si>
  <si>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</si>
  <si>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</si>
  <si>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</si>
  <si>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</si>
  <si>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</si>
  <si>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</si>
  <si>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</si>
  <si>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</si>
  <si>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</si>
  <si>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</si>
  <si>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</si>
  <si>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</si>
  <si>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</si>
  <si>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</si>
  <si>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</si>
  <si>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</si>
  <si>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</si>
  <si>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</si>
  <si>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</si>
  <si>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</si>
  <si>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</si>
  <si>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</si>
  <si>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</si>
  <si>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</si>
  <si>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</si>
  <si>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</si>
  <si>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</si>
  <si>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</si>
  <si>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</si>
  <si>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</si>
  <si>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</si>
  <si>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</si>
  <si>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</si>
  <si>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</si>
  <si>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</si>
  <si>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</si>
  <si>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</si>
  <si>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</si>
  <si>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</si>
  <si>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</si>
  <si>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</si>
  <si>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</si>
  <si>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</si>
  <si>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</si>
  <si>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</si>
  <si>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</si>
  <si>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</si>
  <si>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</si>
  <si>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</si>
  <si>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</si>
  <si>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</si>
  <si>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</si>
  <si>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</si>
  <si>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</si>
  <si>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</si>
  <si>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</si>
  <si>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</si>
  <si>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</si>
  <si>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</si>
  <si>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</si>
  <si>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</si>
  <si>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</si>
  <si>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</si>
  <si>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</si>
  <si>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</si>
  <si>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</si>
  <si>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</si>
  <si>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</si>
  <si>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</si>
  <si>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</si>
  <si>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</si>
  <si>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</si>
  <si>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</si>
  <si>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</si>
  <si>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</si>
  <si>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</si>
  <si>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</si>
  <si>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</si>
  <si>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</si>
  <si>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</si>
  <si>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</si>
  <si>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</si>
  <si>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</si>
  <si>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</si>
  <si>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</si>
  <si>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</si>
  <si>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</si>
  <si>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</si>
  <si>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</si>
  <si>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</si>
  <si>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</si>
  <si>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</si>
  <si>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</si>
  <si>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</si>
  <si>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</si>
  <si>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</si>
  <si>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</si>
  <si>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</si>
  <si>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</si>
  <si>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</si>
  <si>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</si>
  <si>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</si>
  <si>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</si>
  <si>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</si>
  <si>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</si>
  <si>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</si>
  <si>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</si>
  <si>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</si>
  <si>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</si>
  <si>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</si>
  <si>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</si>
  <si>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</si>
  <si>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</si>
  <si>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</si>
  <si>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</si>
  <si>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</si>
  <si>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</si>
  <si>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</si>
  <si>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</si>
  <si>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</si>
  <si>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</si>
  <si>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</si>
  <si>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</si>
  <si>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</si>
  <si>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</si>
  <si>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</si>
  <si>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</si>
  <si>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</si>
  <si>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</si>
  <si>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</si>
  <si>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</si>
  <si>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</si>
  <si>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</si>
  <si>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</si>
  <si>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</si>
  <si>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</si>
  <si>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</si>
  <si>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</si>
  <si>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</si>
  <si>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</si>
  <si>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</si>
  <si>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</si>
  <si>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</si>
  <si>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</si>
  <si>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</si>
  <si>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</si>
  <si>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</si>
  <si>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</si>
  <si>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</si>
  <si>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</si>
  <si>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</si>
  <si>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</si>
  <si>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</si>
  <si>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</si>
  <si>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</si>
  <si>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</si>
  <si>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</si>
  <si>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</si>
  <si>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</si>
  <si>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</si>
  <si>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</si>
  <si>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</si>
  <si>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</si>
  <si>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</si>
  <si>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</si>
  <si>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</si>
  <si>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</si>
  <si>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</si>
  <si>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</si>
  <si>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</si>
  <si>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</si>
  <si>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</si>
  <si>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</si>
  <si>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</si>
  <si>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</si>
  <si>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</si>
  <si>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</si>
  <si>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</si>
  <si>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</si>
  <si>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</si>
  <si>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</si>
  <si>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</si>
  <si>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</si>
  <si>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</si>
  <si>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</si>
  <si>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</si>
  <si>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</si>
  <si>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</si>
  <si>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</si>
  <si>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</si>
  <si>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</si>
  <si>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</si>
  <si>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</si>
  <si>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</si>
  <si>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</si>
  <si>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</si>
  <si>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</si>
  <si>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</si>
  <si>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</si>
  <si>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</si>
  <si>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</si>
  <si>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</si>
  <si>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</si>
  <si>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</si>
  <si>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</si>
  <si>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</si>
  <si>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</si>
  <si>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</si>
  <si>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</si>
  <si>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</si>
  <si>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</si>
  <si>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</si>
  <si>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</si>
  <si>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</si>
  <si>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</si>
  <si>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</si>
  <si>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</si>
  <si>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</si>
  <si>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</si>
  <si>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</si>
  <si>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</si>
  <si>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</si>
  <si>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</si>
  <si>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</si>
  <si>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</si>
  <si>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</si>
  <si>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</si>
  <si>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</si>
  <si>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</si>
  <si>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</si>
  <si>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</si>
  <si>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</si>
  <si>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</si>
  <si>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</si>
  <si>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</si>
  <si>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</si>
  <si>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</si>
  <si>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</si>
  <si>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</si>
  <si>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</si>
  <si>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</si>
  <si>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</si>
  <si>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</si>
  <si>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</si>
  <si>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</si>
  <si>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</si>
  <si>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</si>
  <si>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</si>
  <si>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</si>
  <si>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</si>
  <si>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</si>
  <si>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</si>
  <si>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</si>
  <si>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</si>
  <si>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</si>
  <si>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</si>
  <si>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</si>
  <si>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</si>
  <si>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</si>
  <si>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</si>
  <si>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</si>
  <si>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</si>
  <si>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</si>
  <si>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</si>
  <si>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</si>
  <si>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</si>
  <si>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</si>
  <si>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</si>
  <si>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</si>
  <si>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</si>
  <si>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</si>
  <si>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</si>
  <si>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</si>
  <si>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</si>
  <si>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</si>
  <si>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</si>
  <si>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</si>
  <si>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</si>
  <si>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</si>
  <si>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</si>
  <si>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</si>
  <si>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</si>
  <si>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</si>
  <si>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</si>
  <si>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</si>
  <si>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</si>
  <si>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</si>
  <si>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</si>
  <si>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</si>
  <si>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</si>
  <si>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</si>
  <si>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</si>
  <si>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</si>
  <si>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</si>
  <si>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</si>
  <si>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</si>
  <si>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</si>
  <si>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</si>
  <si>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</si>
  <si>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</si>
  <si>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</si>
  <si>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</si>
  <si>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</si>
  <si>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</si>
  <si>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</si>
  <si>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</si>
  <si>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</si>
  <si>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</si>
  <si>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</si>
  <si>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</si>
  <si>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</si>
  <si>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</si>
  <si>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</si>
  <si>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</si>
  <si>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</si>
  <si>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</si>
  <si>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</si>
  <si>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</si>
  <si>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</si>
  <si>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</si>
  <si>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</si>
  <si>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</si>
  <si>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</si>
  <si>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</si>
  <si>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</si>
  <si>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</si>
  <si>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</si>
  <si>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</si>
  <si>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</si>
  <si>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</si>
  <si>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</si>
  <si>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</si>
  <si>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</si>
  <si>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</si>
  <si>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</si>
  <si>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</si>
  <si>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</si>
  <si>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</si>
  <si>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</si>
  <si>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</si>
  <si>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</si>
  <si>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</si>
  <si>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</si>
  <si>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</si>
  <si>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</si>
  <si>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</si>
  <si>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</si>
  <si>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</si>
  <si>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</si>
  <si>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</si>
  <si>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</si>
  <si>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</si>
  <si>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</si>
  <si>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</si>
  <si>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</si>
  <si>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</si>
  <si>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</si>
  <si>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</si>
  <si>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</si>
  <si>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</si>
  <si>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</si>
  <si>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</si>
  <si>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</si>
  <si>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</si>
  <si>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</si>
  <si>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</si>
  <si>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</si>
  <si>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</si>
  <si>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</si>
  <si>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</si>
  <si>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</si>
  <si>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</si>
  <si>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</si>
  <si>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</si>
  <si>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</si>
  <si>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</si>
  <si>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</si>
  <si>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</si>
  <si>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</si>
  <si>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</si>
  <si>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</si>
  <si>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</si>
  <si>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</si>
  <si>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</si>
  <si>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</si>
  <si>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</si>
  <si>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</si>
  <si>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</si>
  <si>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</si>
  <si>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</si>
  <si>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</si>
  <si>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</si>
  <si>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</si>
  <si>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</si>
  <si>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</si>
  <si>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</si>
  <si>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</si>
  <si>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</si>
  <si>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</si>
  <si>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</si>
  <si>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</si>
  <si>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</si>
  <si>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</si>
  <si>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</si>
  <si>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</si>
  <si>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</si>
  <si>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</si>
  <si>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</si>
  <si>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</si>
  <si>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</si>
  <si>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</si>
  <si>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</si>
  <si>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</si>
  <si>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</si>
  <si>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</si>
  <si>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</si>
  <si>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</si>
  <si>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</si>
  <si>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</si>
  <si>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</si>
  <si>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</si>
  <si>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</si>
  <si>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</si>
  <si>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</si>
  <si>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</si>
  <si>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</si>
  <si>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</si>
  <si>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</si>
  <si>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</si>
  <si>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</si>
  <si>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</si>
  <si>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</si>
  <si>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</si>
  <si>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</si>
  <si>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</si>
  <si>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</si>
  <si>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</si>
  <si>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</si>
  <si>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</si>
  <si>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</si>
  <si>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</si>
  <si>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</si>
  <si>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</si>
  <si>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</si>
  <si>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</si>
  <si>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</si>
  <si>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</si>
  <si>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</si>
  <si>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</si>
  <si>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</si>
  <si>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</si>
  <si>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</si>
  <si>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</si>
  <si>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</si>
  <si>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</si>
  <si>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</si>
  <si>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</si>
  <si>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</si>
  <si>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</si>
  <si>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</si>
  <si>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</si>
  <si>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</si>
  <si>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</si>
  <si>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</si>
  <si>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</si>
  <si>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</si>
  <si>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</si>
  <si>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</si>
  <si>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</si>
  <si>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</si>
  <si>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</si>
  <si>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</si>
  <si>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</si>
  <si>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</si>
  <si>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</si>
  <si>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</si>
  <si>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</si>
  <si>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</si>
  <si>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</si>
  <si>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</si>
  <si>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</si>
  <si>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</si>
  <si>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</si>
  <si>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</si>
  <si>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</si>
  <si>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</si>
  <si>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</si>
  <si>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</si>
  <si>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</si>
  <si>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</si>
  <si>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</si>
  <si>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</si>
  <si>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</si>
  <si>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</si>
  <si>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</si>
  <si>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</si>
  <si>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</si>
  <si>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</si>
  <si>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</si>
  <si>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</si>
  <si>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</si>
  <si>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</si>
  <si>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</si>
  <si>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</si>
  <si>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</si>
  <si>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</si>
  <si>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</si>
  <si>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</si>
  <si>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</si>
  <si>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</si>
  <si>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</si>
  <si>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</si>
  <si>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</si>
  <si>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</si>
  <si>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</si>
  <si>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</si>
  <si>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</si>
  <si>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</si>
  <si>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</si>
  <si>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</si>
  <si>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</si>
  <si>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</si>
  <si>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</si>
  <si>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</si>
  <si>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</si>
  <si>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</si>
  <si>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</si>
  <si>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</si>
  <si>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</si>
  <si>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</si>
  <si>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</si>
  <si>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</si>
  <si>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</si>
  <si>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</si>
  <si>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</si>
  <si>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</si>
  <si>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</si>
  <si>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</si>
  <si>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</si>
  <si>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</si>
  <si>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</si>
  <si>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</si>
  <si>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</si>
  <si>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</si>
  <si>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</si>
  <si>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</si>
  <si>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</si>
  <si>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</si>
  <si>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</si>
  <si>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</si>
  <si>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</si>
  <si>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</si>
  <si>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</si>
  <si>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</si>
  <si>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</si>
  <si>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</si>
  <si>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</si>
  <si>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</si>
  <si>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</si>
  <si>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</si>
  <si>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</si>
  <si>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</si>
  <si>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</si>
  <si>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</si>
  <si>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</si>
  <si>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</si>
  <si>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</si>
  <si>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</si>
  <si>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</si>
  <si>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</si>
  <si>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</si>
  <si>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</si>
  <si>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</si>
  <si>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</si>
  <si>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</si>
  <si>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</si>
  <si>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</si>
  <si>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</si>
  <si>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</si>
  <si>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</si>
  <si>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</si>
  <si>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</si>
  <si>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</si>
  <si>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</si>
  <si>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</si>
  <si>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</si>
  <si>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</si>
  <si>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</si>
  <si>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</si>
  <si>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</si>
  <si>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</si>
  <si>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</si>
  <si>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</si>
  <si>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</si>
  <si>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</si>
  <si>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</si>
  <si>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</si>
  <si>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</si>
  <si>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</si>
  <si>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</si>
  <si>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</si>
  <si>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</si>
  <si>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</si>
  <si>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</si>
  <si>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</si>
  <si>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</si>
  <si>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</si>
  <si>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</si>
  <si>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</si>
  <si>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</si>
  <si>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</si>
  <si>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</si>
  <si>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</si>
  <si>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</si>
  <si>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</si>
  <si>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</si>
  <si>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</si>
  <si>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</si>
  <si>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</si>
  <si>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</si>
  <si>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</si>
  <si>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</si>
  <si>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</si>
  <si>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</si>
  <si>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</si>
  <si>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</si>
  <si>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</si>
  <si>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</si>
  <si>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</si>
  <si>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</si>
  <si>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</si>
  <si>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</si>
  <si>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</si>
  <si>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</si>
  <si>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</si>
  <si>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</si>
  <si>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</si>
  <si>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</si>
  <si>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</si>
  <si>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</si>
  <si>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</si>
  <si>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</si>
  <si>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</si>
  <si>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</si>
  <si>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</si>
  <si>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</si>
  <si>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</si>
  <si>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</si>
  <si>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</si>
  <si>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</si>
  <si>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</si>
  <si>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</si>
  <si>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</si>
  <si>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</si>
  <si>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</si>
  <si>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</si>
  <si>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</si>
  <si>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</si>
  <si>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</si>
  <si>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</si>
  <si>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</si>
  <si>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</si>
  <si>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</si>
  <si>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</si>
  <si>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</si>
  <si>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</si>
  <si>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</si>
  <si>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</si>
  <si>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</si>
  <si>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</si>
  <si>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</si>
  <si>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</si>
  <si>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</si>
  <si>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</si>
  <si>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</si>
  <si>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</si>
  <si>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</si>
  <si>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</si>
  <si>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</si>
  <si>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</si>
  <si>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</si>
  <si>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</si>
  <si>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</si>
  <si>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</si>
  <si>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</si>
  <si>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</si>
  <si>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</si>
  <si>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</si>
  <si>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</si>
  <si>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</si>
  <si>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</si>
  <si>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</si>
  <si>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</si>
  <si>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</si>
  <si>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</si>
  <si>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</si>
  <si>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</si>
  <si>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</si>
  <si>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</si>
  <si>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</si>
  <si>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</si>
  <si>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</si>
  <si>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</si>
  <si>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</si>
  <si>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</si>
  <si>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</si>
  <si>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</si>
  <si>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</si>
  <si>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</si>
  <si>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</si>
  <si>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</si>
  <si>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</si>
  <si>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</si>
  <si>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</si>
  <si>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</si>
  <si>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</si>
  <si>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</si>
  <si>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</si>
  <si>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</si>
  <si>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</si>
  <si>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</si>
  <si>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</si>
  <si>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</si>
  <si>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</si>
  <si>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</si>
  <si>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</si>
  <si>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</si>
  <si>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</si>
  <si>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</si>
  <si>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</si>
  <si>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</si>
  <si>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</si>
  <si>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</si>
  <si>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</si>
  <si>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</si>
  <si>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</si>
  <si>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</si>
  <si>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</si>
  <si>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</si>
  <si>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</si>
  <si>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</si>
  <si>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</si>
  <si>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</si>
  <si>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</si>
  <si>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</si>
  <si>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</si>
  <si>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</si>
  <si>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</si>
  <si>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</si>
  <si>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</si>
  <si>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</si>
  <si>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</si>
  <si>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</si>
  <si>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</si>
  <si>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</si>
  <si>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</si>
  <si>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</si>
  <si>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</si>
  <si>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</si>
  <si>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</si>
  <si>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</si>
  <si>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</si>
  <si>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</si>
  <si>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</si>
  <si>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</si>
  <si>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</si>
  <si>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</si>
  <si>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</si>
  <si>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</si>
  <si>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</si>
  <si>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</si>
  <si>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</si>
  <si>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</si>
  <si>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</si>
  <si>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</si>
  <si>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</si>
  <si>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</si>
  <si>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</si>
  <si>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</si>
  <si>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</si>
  <si>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</si>
  <si>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</si>
  <si>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</si>
  <si>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</si>
  <si>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</si>
  <si>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</si>
  <si>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</si>
  <si>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</si>
  <si>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</si>
  <si>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</si>
  <si>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</si>
  <si>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</si>
  <si>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</si>
  <si>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</si>
  <si>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</si>
  <si>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</si>
  <si>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</si>
  <si>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</si>
  <si>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</si>
  <si>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</si>
  <si>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</si>
  <si>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</si>
  <si>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</si>
  <si>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</si>
  <si>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</si>
  <si>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</si>
  <si>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</si>
  <si>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</si>
  <si>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</si>
  <si>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</si>
  <si>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</si>
  <si>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</si>
  <si>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</si>
  <si>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</si>
  <si>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</si>
  <si>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</si>
  <si>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</si>
  <si>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</si>
  <si>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</si>
  <si>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</si>
  <si>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</si>
  <si>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</si>
  <si>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</si>
  <si>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</si>
  <si>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</si>
  <si>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</si>
  <si>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</si>
  <si>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</si>
  <si>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</si>
  <si>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</si>
  <si>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</si>
  <si>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</si>
  <si>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</si>
  <si>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</si>
  <si>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</si>
  <si>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</si>
  <si>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</si>
  <si>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</si>
  <si>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</si>
  <si>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</si>
  <si>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</si>
  <si>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</si>
  <si>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</si>
  <si>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</si>
  <si>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</si>
  <si>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</si>
  <si>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</si>
  <si>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</si>
  <si>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</si>
  <si>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</si>
  <si>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</si>
  <si>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</si>
  <si>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</si>
  <si>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</si>
  <si>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</si>
  <si>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</si>
  <si>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</si>
  <si>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</si>
  <si>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</si>
  <si>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</si>
  <si>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</si>
  <si>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</si>
  <si>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</si>
  <si>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</si>
  <si>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</si>
  <si>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</si>
  <si>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</si>
  <si>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</si>
  <si>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</si>
  <si>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</si>
  <si>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</si>
  <si>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</si>
  <si>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</si>
  <si>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</si>
  <si>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</si>
  <si>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</si>
  <si>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</si>
  <si>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</si>
  <si>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</si>
  <si>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</si>
  <si>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</si>
  <si>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</si>
  <si>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</si>
  <si>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</si>
  <si>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</si>
  <si>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</si>
  <si>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</si>
  <si>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</si>
  <si>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</si>
  <si>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</si>
  <si>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</si>
  <si>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</si>
  <si>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</si>
  <si>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</si>
  <si>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</si>
  <si>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</si>
  <si>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</si>
  <si>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</si>
  <si>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</si>
  <si>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</si>
  <si>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</si>
  <si>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</si>
  <si>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</si>
  <si>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</si>
  <si>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</si>
  <si>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</si>
  <si>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</si>
  <si>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</si>
  <si>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</si>
  <si>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</si>
  <si>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</si>
  <si>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</si>
  <si>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</si>
  <si>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</si>
  <si>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</si>
  <si>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</si>
  <si>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</si>
  <si>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</si>
  <si>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</si>
  <si>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</si>
  <si>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</si>
  <si>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</si>
  <si>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</si>
  <si>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</si>
  <si>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</si>
  <si>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</si>
  <si>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</si>
  <si>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</si>
  <si>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</si>
  <si>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</si>
  <si>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</si>
  <si>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</si>
  <si>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</si>
  <si>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</si>
  <si>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</si>
  <si>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</si>
  <si>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</si>
  <si>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</si>
  <si>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</si>
  <si>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</si>
  <si>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</si>
  <si>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</si>
  <si>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</si>
  <si>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</si>
  <si>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</si>
  <si>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</si>
  <si>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</si>
  <si>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</si>
  <si>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</si>
  <si>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</si>
  <si>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</si>
  <si>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</si>
  <si>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</si>
  <si>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</si>
  <si>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</si>
  <si>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</si>
  <si>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</si>
  <si>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</si>
  <si>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</si>
  <si>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</si>
  <si>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</si>
  <si>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</si>
  <si>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</si>
  <si>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</si>
  <si>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</si>
  <si>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</si>
  <si>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</si>
  <si>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</si>
  <si>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</si>
  <si>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</si>
  <si>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</si>
  <si>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</si>
  <si>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</si>
  <si>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</si>
  <si>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</si>
  <si>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</si>
  <si>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</si>
  <si>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</si>
  <si>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</si>
  <si>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</si>
  <si>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</si>
  <si>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</si>
  <si>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</si>
  <si>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</si>
  <si>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</si>
  <si>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</si>
  <si>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</si>
  <si>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</si>
  <si>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</si>
  <si>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</si>
  <si>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</si>
  <si>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</si>
  <si>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</si>
  <si>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</si>
  <si>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</si>
  <si>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</si>
  <si>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</si>
  <si>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</si>
  <si>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</si>
  <si>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</si>
  <si>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</si>
  <si>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</si>
  <si>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</si>
  <si>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</si>
  <si>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</si>
  <si>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</si>
  <si>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</si>
  <si>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</si>
  <si>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</si>
  <si>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</si>
  <si>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</si>
  <si>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</si>
  <si>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</si>
  <si>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</si>
  <si>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</si>
  <si>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</si>
  <si>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</si>
  <si>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</si>
  <si>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</si>
  <si>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</si>
  <si>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</si>
  <si>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</si>
  <si>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</si>
  <si>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</si>
  <si>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</si>
  <si>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</si>
  <si>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</si>
  <si>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</si>
  <si>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</si>
  <si>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</si>
  <si>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</si>
  <si>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</si>
  <si>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</si>
  <si>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</si>
  <si>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</si>
  <si>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</si>
  <si>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</si>
  <si>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</si>
  <si>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</si>
  <si>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</si>
  <si>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</si>
  <si>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</si>
  <si>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</si>
  <si>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</si>
  <si>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</si>
  <si>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</si>
  <si>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</si>
  <si>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</si>
  <si>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</si>
  <si>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</si>
  <si>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</si>
  <si>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</si>
  <si>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</si>
  <si>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</si>
  <si>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</si>
  <si>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</si>
  <si>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</si>
  <si>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</si>
  <si>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</si>
  <si>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</si>
  <si>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</si>
  <si>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</si>
  <si>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</si>
  <si>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</si>
  <si>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</si>
  <si>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</si>
  <si>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</si>
  <si>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</si>
  <si>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</si>
  <si>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</si>
  <si>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</si>
  <si>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</si>
  <si>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</si>
  <si>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</si>
  <si>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</si>
  <si>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</si>
  <si>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</si>
  <si>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</si>
  <si>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</si>
  <si>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</si>
  <si>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</si>
  <si>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</si>
  <si>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</si>
  <si>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</si>
  <si>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</si>
  <si>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</si>
  <si>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</si>
  <si>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</si>
  <si>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</si>
  <si>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</si>
  <si>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</si>
  <si>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</si>
  <si>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</si>
  <si>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</si>
  <si>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</si>
  <si>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</si>
  <si>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</si>
  <si>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</si>
  <si>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</si>
  <si>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</si>
  <si>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</si>
  <si>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</si>
  <si>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</si>
  <si>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</si>
  <si>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</si>
  <si>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</si>
  <si>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</si>
  <si>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</si>
  <si>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</si>
  <si>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</si>
  <si>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</si>
  <si>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</si>
  <si>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</si>
  <si>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</si>
  <si>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</si>
  <si>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</si>
  <si>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</si>
  <si>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</si>
  <si>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</si>
  <si>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</si>
  <si>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</si>
  <si>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</si>
  <si>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</si>
  <si>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</si>
  <si>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</si>
  <si>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</si>
  <si>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</si>
  <si>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</si>
  <si>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</si>
  <si>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</si>
  <si>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</si>
  <si>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</si>
  <si>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</si>
  <si>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</si>
  <si>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</si>
  <si>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</si>
  <si>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</si>
  <si>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</si>
  <si>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</si>
  <si>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</si>
  <si>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</si>
  <si>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</si>
  <si>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</si>
  <si>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</si>
  <si>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</si>
  <si>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</si>
  <si>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</si>
  <si>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</si>
  <si>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</si>
  <si>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</si>
  <si>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</si>
  <si>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</si>
  <si>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</si>
  <si>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</si>
  <si>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</si>
  <si>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</si>
  <si>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</si>
  <si>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</si>
  <si>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</si>
  <si>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</si>
  <si>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</si>
  <si>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</si>
  <si>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</si>
  <si>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</si>
  <si>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</si>
  <si>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</si>
  <si>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</si>
  <si>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</si>
  <si>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</si>
  <si>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</si>
  <si>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</si>
  <si>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</si>
  <si>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</si>
  <si>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</si>
  <si>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</si>
  <si>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</si>
  <si>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</si>
  <si>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</si>
  <si>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</si>
  <si>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</si>
  <si>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</si>
  <si>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</si>
  <si>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</si>
  <si>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</si>
  <si>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</si>
  <si>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</si>
  <si>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</si>
  <si>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</si>
  <si>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</si>
  <si>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</si>
  <si>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</si>
  <si>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</si>
  <si>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</si>
  <si>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</si>
  <si>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</si>
  <si>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</si>
  <si>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</si>
  <si>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</si>
  <si>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</si>
  <si>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</si>
  <si>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</si>
  <si>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</si>
  <si>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</si>
  <si>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</si>
  <si>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</si>
  <si>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</si>
  <si>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</si>
  <si>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</si>
  <si>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</si>
  <si>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</si>
  <si>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</si>
  <si>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</si>
  <si>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</si>
  <si>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</si>
  <si>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</si>
  <si>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</si>
  <si>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</si>
  <si>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</si>
  <si>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</si>
  <si>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</si>
  <si>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</si>
  <si>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</si>
  <si>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</si>
  <si>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</si>
  <si>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</si>
  <si>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</si>
  <si>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</si>
  <si>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</si>
  <si>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</si>
  <si>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</si>
  <si>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</si>
  <si>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</si>
  <si>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</si>
  <si>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</si>
  <si>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</si>
  <si>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</si>
  <si>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</si>
  <si>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</si>
  <si>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</si>
  <si>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</si>
  <si>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</si>
  <si>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</si>
  <si>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</si>
  <si>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</si>
  <si>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</si>
  <si>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</si>
  <si>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</si>
  <si>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</si>
  <si>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</si>
  <si>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</si>
  <si>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</si>
  <si>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</si>
  <si>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</si>
  <si>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</si>
  <si>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</si>
  <si>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</si>
  <si>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</si>
  <si>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</si>
  <si>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</si>
  <si>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</si>
  <si>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</si>
  <si>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</si>
  <si>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</si>
  <si>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</si>
  <si>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</si>
  <si>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</si>
  <si>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</si>
  <si>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</si>
  <si>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</si>
  <si>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</si>
  <si>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</si>
  <si>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</si>
  <si>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</si>
  <si>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</si>
  <si>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</si>
  <si>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</si>
  <si>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</si>
  <si>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</si>
  <si>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</si>
  <si>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</si>
  <si>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</si>
  <si>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</si>
  <si>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</si>
  <si>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</si>
  <si>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</si>
  <si>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</si>
  <si>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</si>
  <si>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</si>
  <si>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</si>
  <si>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</si>
  <si>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</si>
  <si>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</si>
  <si>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</si>
  <si>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</si>
  <si>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</si>
  <si>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</si>
  <si>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</si>
  <si>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</si>
  <si>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</si>
  <si>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</si>
  <si>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</si>
  <si>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</si>
  <si>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</si>
  <si>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</si>
  <si>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</si>
  <si>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</si>
  <si>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</si>
  <si>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</si>
  <si>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</si>
  <si>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</si>
  <si>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</si>
  <si>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</si>
  <si>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</si>
  <si>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</si>
  <si>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</si>
  <si>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</si>
  <si>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</si>
  <si>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</si>
  <si>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</si>
  <si>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</si>
  <si>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</si>
  <si>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</si>
  <si>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</si>
  <si>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</si>
  <si>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</si>
  <si>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</si>
  <si>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</si>
  <si>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</si>
  <si>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</si>
  <si>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</si>
  <si>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</si>
  <si>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</si>
  <si>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</si>
  <si>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</si>
  <si>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</si>
  <si>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</si>
  <si>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</si>
  <si>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</si>
  <si>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</si>
  <si>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</si>
  <si>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</si>
  <si>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</si>
  <si>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</si>
  <si>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</si>
  <si>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</si>
  <si>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</si>
  <si>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</si>
  <si>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</si>
  <si>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</si>
  <si>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</si>
  <si>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</si>
  <si>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</si>
  <si>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</si>
  <si>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</si>
  <si>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</si>
  <si>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</si>
  <si>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</si>
  <si>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</si>
  <si>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</si>
  <si>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</si>
  <si>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</si>
  <si>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</si>
  <si>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</si>
  <si>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</si>
  <si>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</si>
  <si>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</si>
  <si>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</si>
  <si>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</si>
  <si>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</si>
  <si>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</si>
  <si>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</si>
  <si>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</si>
  <si>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</si>
  <si>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</si>
  <si>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</si>
  <si>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</si>
  <si>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</si>
  <si>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</si>
  <si>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</si>
  <si>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</si>
  <si>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</si>
  <si>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</si>
  <si>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</si>
  <si>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</si>
  <si>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</si>
  <si>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</si>
  <si>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</si>
  <si>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</si>
  <si>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</si>
  <si>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</si>
  <si>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</si>
  <si>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</si>
  <si>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</si>
  <si>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</si>
  <si>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</si>
  <si>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</si>
  <si>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</si>
  <si>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</si>
  <si>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</si>
  <si>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</si>
  <si>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</si>
  <si>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</si>
  <si>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</si>
  <si>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</si>
  <si>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</si>
  <si>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</si>
  <si>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</si>
  <si>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</si>
  <si>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</si>
  <si>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</si>
  <si>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</si>
  <si>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</si>
  <si>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</si>
  <si>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</si>
  <si>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</si>
  <si>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</si>
  <si>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</si>
  <si>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</si>
  <si>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</si>
  <si>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</si>
  <si>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</si>
  <si>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</si>
  <si>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</si>
  <si>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</si>
  <si>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</si>
  <si>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</si>
  <si>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</si>
  <si>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</si>
  <si>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</si>
  <si>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</si>
  <si>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</si>
  <si>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</si>
  <si>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</si>
  <si>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</si>
  <si>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</si>
  <si>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</si>
  <si>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</si>
  <si>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</si>
  <si>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</si>
  <si>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</si>
  <si>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</si>
  <si>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</si>
  <si>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</si>
  <si>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</si>
  <si>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</si>
  <si>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</si>
  <si>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</si>
  <si>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</si>
  <si>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</si>
  <si>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</si>
  <si>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</si>
  <si>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</si>
  <si>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</si>
  <si>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</si>
  <si>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</si>
  <si>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</si>
  <si>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</si>
  <si>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</si>
  <si>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</si>
  <si>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</si>
  <si>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</si>
  <si>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</si>
  <si>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</si>
  <si>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</si>
  <si>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</si>
  <si>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</si>
  <si>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</si>
  <si>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</si>
  <si>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</si>
  <si>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</si>
  <si>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</si>
  <si>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</si>
  <si>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</si>
  <si>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</si>
  <si>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</si>
  <si>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</si>
  <si>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</si>
  <si>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</si>
  <si>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</si>
  <si>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</si>
  <si>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</si>
  <si>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</si>
  <si>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</si>
  <si>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</si>
  <si>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</si>
  <si>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</si>
  <si>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</si>
  <si>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</si>
  <si>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</si>
  <si>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</si>
  <si>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</si>
  <si>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</si>
  <si>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</si>
  <si>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</si>
  <si>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</si>
  <si>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</si>
  <si>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</si>
  <si>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</si>
  <si>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</si>
  <si>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</si>
  <si>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</si>
  <si>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</si>
  <si>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</si>
  <si>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</si>
  <si>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</si>
  <si>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</si>
  <si>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</si>
  <si>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</si>
  <si>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</si>
  <si>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</si>
  <si>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</si>
  <si>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</si>
  <si>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</si>
  <si>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</si>
  <si>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</si>
  <si>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</si>
  <si>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</si>
  <si>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</si>
  <si>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</si>
  <si>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</si>
  <si>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</si>
  <si>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</si>
  <si>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</si>
  <si>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</si>
  <si>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</si>
  <si>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</si>
  <si>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</si>
  <si>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</si>
  <si>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</si>
  <si>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</si>
  <si>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</si>
  <si>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</si>
  <si>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</si>
  <si>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</si>
  <si>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</si>
  <si>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</si>
  <si>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</si>
  <si>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</si>
  <si>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</si>
  <si>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</si>
  <si>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</si>
  <si>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</si>
  <si>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</si>
  <si>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</si>
  <si>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</si>
  <si>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</si>
  <si>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</si>
  <si>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</si>
  <si>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</si>
  <si>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</si>
  <si>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</si>
  <si>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</si>
  <si>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</si>
  <si>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</si>
  <si>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</si>
  <si>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</si>
  <si>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</si>
  <si>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</si>
  <si>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</si>
  <si>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</si>
  <si>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</si>
  <si>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</si>
  <si>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</si>
  <si>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</si>
  <si>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</si>
  <si>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</si>
  <si>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</si>
  <si>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</si>
  <si>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</si>
  <si>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</si>
  <si>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</si>
  <si>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</si>
  <si>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</si>
  <si>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</si>
  <si>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</si>
  <si>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</si>
  <si>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</si>
  <si>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</si>
  <si>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</si>
  <si>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</si>
  <si>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</si>
  <si>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</si>
  <si>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</si>
  <si>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</si>
  <si>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</si>
  <si>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</si>
  <si>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</si>
  <si>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</si>
  <si>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</si>
  <si>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</si>
  <si>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</si>
  <si>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</si>
  <si>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</si>
  <si>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</si>
  <si>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</si>
  <si>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</si>
  <si>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</si>
  <si>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</si>
  <si>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</si>
  <si>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</si>
  <si>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</si>
  <si>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</si>
  <si>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</si>
  <si>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</si>
  <si>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</si>
  <si>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</si>
  <si>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</si>
  <si>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</si>
  <si>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</si>
  <si>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</si>
  <si>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</si>
  <si>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</si>
  <si>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</si>
  <si>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</si>
  <si>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</si>
  <si>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</si>
  <si>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</si>
  <si>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</si>
  <si>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</si>
  <si>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</si>
  <si>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</si>
  <si>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</si>
  <si>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</si>
  <si>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</si>
  <si>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</si>
  <si>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</si>
  <si>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</si>
  <si>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</si>
  <si>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</si>
  <si>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</si>
  <si>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</si>
  <si>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</si>
  <si>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</si>
  <si>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</si>
  <si>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</si>
  <si>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</si>
  <si>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</si>
  <si>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</si>
  <si>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</si>
  <si>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</si>
  <si>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</si>
  <si>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</si>
  <si>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</si>
  <si>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</si>
  <si>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</si>
  <si>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</si>
  <si>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</si>
  <si>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</si>
  <si>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</si>
  <si>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</si>
  <si>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</si>
  <si>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</si>
  <si>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</si>
  <si>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</si>
  <si>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</si>
  <si>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</si>
  <si>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</si>
  <si>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</si>
  <si>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</si>
  <si>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</si>
  <si>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</si>
  <si>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</si>
  <si>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</si>
  <si>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</si>
  <si>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</si>
  <si>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</si>
  <si>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</si>
  <si>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</si>
  <si>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</si>
  <si>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</si>
  <si>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</si>
  <si>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</si>
  <si>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</si>
  <si>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</si>
  <si>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</si>
  <si>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</si>
  <si>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</si>
  <si>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</si>
  <si>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</si>
  <si>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</si>
  <si>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</si>
  <si>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</si>
  <si>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</si>
  <si>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</si>
  <si>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</si>
  <si>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</si>
  <si>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</si>
  <si>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</si>
  <si>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</si>
  <si>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</si>
  <si>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</si>
  <si>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</si>
  <si>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</si>
  <si>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</si>
  <si>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</si>
  <si>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</si>
  <si>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</si>
  <si>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</si>
  <si>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</si>
  <si>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</si>
  <si>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</si>
  <si>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</si>
  <si>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</si>
  <si>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</si>
  <si>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</si>
  <si>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</si>
  <si>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</si>
  <si>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</si>
  <si>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</si>
  <si>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</si>
  <si>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</si>
  <si>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</si>
  <si>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</si>
  <si>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</si>
  <si>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</si>
  <si>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</si>
  <si>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</si>
  <si>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</si>
  <si>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</si>
  <si>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</si>
  <si>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</si>
  <si>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</si>
  <si>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</si>
  <si>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</si>
  <si>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</si>
  <si>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</si>
  <si>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</si>
  <si>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</si>
  <si>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</si>
  <si>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</si>
  <si>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</si>
  <si>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</si>
  <si>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</si>
  <si>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</si>
  <si>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</si>
  <si>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</si>
  <si>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</si>
  <si>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</si>
  <si>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</si>
  <si>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</si>
  <si>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</si>
  <si>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</si>
  <si>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</si>
  <si>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</si>
  <si>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</si>
  <si>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</si>
  <si>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</si>
  <si>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</si>
  <si>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</si>
  <si>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</si>
  <si>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</si>
  <si>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</si>
  <si>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</si>
  <si>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</si>
  <si>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</si>
  <si>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</si>
  <si>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</si>
  <si>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</si>
  <si>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</si>
  <si>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</si>
  <si>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</si>
  <si>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</si>
  <si>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</si>
  <si>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</si>
  <si>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</si>
  <si>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</si>
  <si>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</si>
  <si>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</si>
  <si>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</si>
  <si>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</si>
  <si>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</si>
  <si>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</si>
  <si>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</si>
  <si>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</si>
  <si>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</si>
  <si>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</si>
  <si>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</si>
  <si>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</si>
  <si>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</si>
  <si>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</si>
  <si>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</si>
  <si>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</si>
  <si>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</si>
  <si>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</si>
  <si>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</si>
  <si>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</si>
  <si>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</si>
  <si>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</si>
  <si>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</si>
  <si>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</si>
  <si>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</si>
  <si>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</si>
  <si>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</si>
  <si>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</si>
  <si>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</si>
  <si>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</si>
  <si>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</si>
  <si>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</si>
  <si>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</si>
  <si>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</si>
  <si>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</si>
  <si>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</si>
  <si>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</si>
  <si>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</si>
  <si>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</si>
  <si>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</si>
  <si>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</si>
  <si>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</si>
  <si>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</si>
  <si>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</si>
  <si>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</si>
  <si>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</si>
  <si>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</si>
  <si>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</si>
  <si>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</si>
  <si>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</si>
  <si>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</si>
  <si>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</si>
  <si>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</si>
  <si>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</si>
  <si>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</si>
  <si>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</si>
  <si>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</si>
  <si>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</si>
  <si>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</si>
  <si>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</si>
  <si>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</si>
  <si>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</si>
  <si>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</si>
  <si>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</si>
  <si>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</si>
  <si>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</si>
  <si>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</si>
  <si>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</si>
  <si>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</si>
  <si>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</si>
  <si>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</si>
  <si>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</si>
  <si>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</si>
  <si>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</si>
  <si>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</si>
  <si>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</si>
  <si>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</si>
  <si>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</si>
  <si>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</si>
  <si>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</si>
  <si>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</si>
  <si>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</si>
  <si>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</si>
  <si>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</si>
  <si>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</si>
  <si>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</si>
  <si>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</si>
  <si>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</si>
  <si>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</si>
  <si>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</si>
  <si>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</si>
  <si>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</si>
  <si>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</si>
  <si>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</si>
  <si>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</si>
  <si>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</si>
  <si>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</si>
  <si>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</si>
  <si>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</si>
  <si>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</si>
  <si>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</si>
  <si>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</si>
  <si>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</si>
  <si>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</si>
  <si>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</si>
  <si>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</si>
  <si>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</si>
  <si>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</si>
  <si>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</si>
  <si>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</si>
  <si>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</si>
  <si>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</si>
  <si>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</si>
  <si>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</si>
  <si>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</si>
  <si>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</si>
  <si>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</si>
  <si>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</si>
  <si>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</si>
  <si>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</si>
  <si>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</si>
  <si>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</si>
  <si>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</si>
  <si>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</si>
  <si>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</si>
  <si>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</si>
  <si>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</si>
  <si>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</si>
  <si>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</si>
  <si>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</si>
  <si>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</si>
  <si>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</si>
  <si>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</si>
  <si>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</si>
  <si>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</si>
  <si>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</si>
  <si>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</si>
  <si>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</si>
  <si>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</si>
  <si>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</si>
  <si>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</si>
  <si>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</si>
  <si>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</si>
  <si>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</si>
  <si>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</si>
  <si>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</si>
  <si>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</si>
  <si>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</si>
  <si>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</si>
  <si>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</si>
  <si>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</si>
  <si>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</si>
  <si>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</si>
  <si>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</si>
  <si>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</si>
  <si>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</si>
  <si>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</si>
  <si>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</si>
  <si>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</si>
  <si>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</si>
  <si>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</si>
  <si>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</si>
  <si>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</si>
  <si>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</si>
  <si>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</si>
  <si>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</si>
  <si>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</si>
  <si>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</si>
  <si>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</si>
  <si>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</si>
  <si>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</si>
  <si>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</si>
  <si>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</si>
  <si>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</si>
  <si>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</si>
  <si>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</si>
  <si>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</si>
  <si>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</si>
  <si>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</si>
  <si>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</si>
  <si>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</si>
  <si>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</si>
  <si>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</si>
  <si>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</si>
  <si>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</si>
  <si>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</si>
  <si>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</si>
  <si>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</si>
  <si>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</si>
  <si>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</si>
  <si>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</si>
  <si>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</si>
  <si>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</si>
  <si>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</si>
  <si>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</si>
  <si>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</si>
  <si>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</si>
  <si>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</si>
  <si>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</si>
  <si>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</si>
  <si>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</si>
  <si>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</si>
  <si>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</si>
  <si>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</si>
  <si>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</si>
  <si>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</si>
  <si>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</si>
  <si>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</si>
  <si>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</si>
  <si>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</si>
  <si>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</si>
  <si>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</si>
  <si>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</si>
  <si>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</si>
  <si>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</si>
  <si>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</si>
  <si>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</si>
  <si>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</si>
  <si>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</si>
  <si>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</si>
  <si>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</si>
  <si>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</si>
  <si>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</si>
  <si>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</si>
  <si>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</si>
  <si>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</si>
  <si>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</si>
  <si>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</si>
  <si>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</si>
  <si>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</si>
  <si>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</si>
  <si>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</si>
  <si>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</si>
  <si>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</si>
  <si>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</si>
  <si>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</si>
  <si>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</si>
  <si>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</si>
  <si>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</si>
  <si>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</si>
  <si>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</si>
  <si>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</si>
  <si>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</si>
  <si>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</si>
  <si>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</si>
  <si>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</si>
  <si>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</si>
  <si>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</si>
  <si>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</si>
  <si>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</si>
  <si>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</si>
  <si>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</si>
  <si>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</si>
  <si>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</si>
  <si>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</si>
  <si>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</si>
  <si>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</si>
  <si>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</si>
  <si>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</si>
  <si>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</si>
  <si>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</si>
  <si>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</si>
  <si>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</si>
  <si>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</si>
  <si>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</si>
  <si>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</si>
  <si>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</si>
  <si>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</si>
  <si>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</si>
  <si>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</si>
  <si>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</si>
  <si>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</si>
  <si>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</si>
  <si>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</si>
  <si>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</si>
  <si>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</si>
  <si>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</si>
  <si>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</si>
  <si>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</si>
  <si>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</si>
  <si>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</si>
  <si>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</si>
  <si>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</si>
  <si>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</si>
  <si>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</si>
  <si>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</si>
  <si>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</si>
  <si>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</si>
  <si>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</si>
  <si>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</si>
  <si>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</si>
  <si>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</si>
  <si>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</si>
  <si>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</si>
  <si>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</si>
  <si>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</si>
  <si>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</si>
  <si>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</si>
  <si>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</si>
  <si>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</si>
  <si>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</si>
  <si>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</si>
  <si>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</si>
  <si>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</si>
  <si>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</si>
  <si>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</si>
  <si>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</si>
  <si>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</si>
  <si>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</si>
  <si>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</si>
  <si>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</si>
  <si>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</si>
  <si>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</si>
  <si>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</si>
  <si>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</si>
  <si>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</si>
  <si>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</si>
  <si>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</si>
  <si>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</si>
  <si>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</si>
  <si>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</si>
  <si>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</si>
  <si>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</si>
  <si>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</si>
  <si>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</si>
  <si>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</si>
  <si>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</si>
  <si>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</si>
  <si>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</si>
  <si>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</si>
  <si>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</si>
  <si>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</si>
  <si>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</si>
  <si>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</si>
  <si>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</si>
  <si>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</si>
  <si>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</si>
  <si>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</si>
  <si>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</si>
  <si>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</si>
  <si>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</si>
  <si>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</si>
  <si>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</si>
  <si>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</si>
  <si>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</si>
  <si>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</si>
  <si>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</si>
  <si>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</si>
  <si>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</si>
  <si>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</si>
  <si>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</si>
  <si>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</si>
  <si>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</si>
  <si>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</si>
  <si>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</si>
  <si>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</si>
  <si>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</si>
  <si>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</si>
  <si>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</si>
  <si>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</si>
  <si>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</si>
  <si>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</si>
  <si>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</si>
  <si>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</si>
  <si>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</si>
  <si>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</si>
  <si>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</si>
  <si>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</si>
  <si>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</si>
  <si>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</si>
  <si>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</si>
  <si>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</si>
  <si>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</si>
  <si>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</si>
  <si>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</si>
  <si>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</si>
  <si>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</si>
  <si>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</si>
  <si>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</si>
  <si>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</si>
  <si>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</si>
  <si>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</si>
  <si>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</si>
  <si>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</si>
  <si>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</si>
  <si>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</si>
  <si>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</si>
  <si>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</si>
  <si>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</si>
  <si>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</si>
  <si>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</si>
  <si>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</si>
  <si>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</si>
  <si>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</si>
  <si>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</si>
  <si>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</si>
  <si>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</si>
  <si>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</si>
  <si>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</si>
  <si>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</si>
  <si>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</si>
  <si>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</si>
  <si>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</si>
  <si>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</si>
  <si>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</si>
  <si>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</si>
  <si>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</si>
  <si>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</si>
  <si>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</si>
  <si>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</si>
  <si>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</si>
  <si>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</si>
  <si>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</si>
  <si>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</si>
  <si>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</si>
  <si>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</si>
  <si>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</si>
  <si>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</si>
  <si>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</si>
  <si>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</si>
  <si>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</si>
  <si>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</si>
  <si>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</si>
  <si>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</si>
  <si>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</si>
  <si>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</si>
  <si>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</si>
  <si>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</si>
  <si>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</si>
  <si>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</si>
  <si>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</si>
  <si>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</si>
  <si>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</si>
  <si>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</si>
  <si>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</si>
  <si>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</si>
  <si>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</si>
  <si>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</si>
  <si>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</si>
  <si>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</si>
  <si>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</si>
  <si>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</si>
  <si>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</si>
  <si>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</si>
  <si>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</si>
  <si>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</si>
  <si>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</si>
  <si>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</si>
  <si>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</si>
  <si>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</si>
  <si>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</si>
  <si>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</si>
  <si>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</si>
  <si>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</si>
  <si>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</si>
  <si>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</si>
  <si>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</si>
  <si>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</si>
  <si>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</si>
  <si>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</si>
  <si>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</si>
  <si>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</si>
  <si>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</si>
  <si>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</si>
  <si>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</si>
  <si>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</si>
  <si>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</si>
  <si>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</si>
  <si>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</si>
  <si>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</si>
  <si>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</si>
  <si>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</si>
  <si>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</si>
  <si>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</si>
  <si>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</si>
  <si>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</si>
  <si>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</si>
  <si>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</si>
  <si>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</si>
  <si>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</si>
  <si>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</si>
  <si>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</si>
  <si>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</si>
  <si>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</si>
  <si>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</si>
  <si>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</si>
  <si>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</si>
  <si>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</si>
  <si>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</si>
  <si>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</si>
  <si>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</si>
  <si>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</si>
  <si>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</si>
  <si>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</si>
  <si>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</si>
  <si>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</si>
  <si>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</si>
  <si>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</si>
  <si>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</si>
  <si>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</si>
  <si>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</si>
  <si>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</si>
  <si>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</si>
  <si>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</si>
  <si>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</si>
  <si>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</si>
  <si>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</si>
  <si>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</si>
  <si>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</si>
  <si>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</si>
  <si>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</si>
  <si>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</si>
  <si>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</si>
  <si>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</si>
  <si>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</si>
  <si>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</si>
  <si>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</si>
  <si>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</si>
  <si>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</si>
  <si>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</si>
  <si>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</si>
  <si>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</si>
  <si>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</si>
  <si>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</si>
  <si>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</si>
  <si>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</si>
  <si>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</si>
  <si>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</si>
  <si>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</si>
  <si>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</si>
  <si>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</si>
  <si>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</si>
  <si>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</si>
  <si>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</si>
  <si>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</si>
  <si>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</si>
  <si>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</si>
  <si>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</si>
  <si>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</si>
  <si>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</si>
  <si>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</si>
  <si>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</si>
  <si>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</si>
  <si>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</si>
  <si>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</si>
  <si>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</si>
  <si>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</si>
  <si>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</si>
  <si>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</si>
  <si>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</si>
  <si>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</si>
  <si>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</si>
  <si>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</si>
  <si>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</si>
  <si>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</si>
  <si>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</si>
  <si>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</si>
  <si>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</si>
  <si>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</si>
  <si>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</si>
  <si>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</si>
  <si>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</si>
  <si>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</si>
  <si>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</si>
  <si>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</si>
  <si>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</si>
  <si>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</si>
  <si>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</si>
  <si>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</si>
  <si>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</si>
  <si>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</si>
  <si>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</si>
  <si>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</si>
  <si>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</si>
  <si>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</si>
  <si>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</si>
  <si>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</si>
  <si>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</si>
  <si>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</si>
  <si>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</si>
  <si>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</si>
  <si>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</si>
  <si>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</si>
  <si>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</si>
  <si>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</si>
  <si>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</si>
  <si>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</si>
  <si>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</si>
  <si>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</si>
  <si>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</si>
  <si>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</si>
  <si>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</si>
  <si>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</si>
  <si>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</si>
  <si>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</si>
  <si>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</si>
  <si>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</si>
  <si>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</si>
  <si>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</si>
  <si>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</si>
  <si>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</si>
  <si>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</si>
  <si>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</si>
  <si>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</si>
  <si>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</si>
  <si>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</si>
  <si>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</si>
  <si>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</si>
  <si>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</si>
  <si>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</si>
  <si>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</si>
  <si>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</si>
  <si>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</si>
  <si>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</si>
  <si>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</si>
  <si>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</si>
  <si>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</si>
  <si>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</si>
  <si>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</si>
  <si>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</si>
  <si>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</si>
  <si>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</si>
  <si>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</si>
  <si>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</si>
  <si>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</si>
  <si>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</si>
  <si>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</si>
  <si>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</si>
  <si>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</si>
  <si>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</si>
  <si>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</si>
  <si>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</si>
  <si>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</si>
  <si>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</si>
  <si>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</si>
  <si>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</si>
  <si>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</si>
  <si>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</si>
  <si>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</si>
  <si>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</si>
  <si>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</si>
  <si>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</si>
  <si>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</si>
  <si>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</si>
  <si>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</si>
  <si>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</si>
  <si>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</si>
  <si>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</si>
  <si>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</si>
  <si>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</si>
  <si>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</si>
  <si>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</si>
  <si>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</si>
  <si>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</si>
  <si>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</si>
  <si>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</si>
  <si>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</si>
  <si>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</si>
  <si>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</si>
  <si>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</si>
  <si>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</si>
  <si>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</si>
  <si>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</si>
  <si>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</si>
  <si>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</si>
  <si>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</si>
  <si>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</si>
  <si>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</si>
  <si>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</si>
  <si>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</si>
  <si>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</si>
  <si>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</si>
  <si>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</si>
  <si>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</si>
  <si>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</si>
  <si>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</si>
  <si>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</si>
  <si>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</si>
  <si>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</si>
  <si>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</si>
  <si>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</si>
  <si>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</si>
  <si>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</si>
  <si>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</si>
  <si>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</si>
  <si>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</si>
  <si>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</si>
  <si>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</si>
  <si>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</si>
  <si>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</si>
  <si>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</si>
  <si>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</si>
  <si>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</si>
  <si>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</si>
  <si>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</si>
  <si>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</si>
  <si>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</si>
  <si>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</si>
  <si>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</si>
  <si>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</si>
  <si>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</si>
  <si>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</si>
  <si>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</si>
  <si>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</si>
  <si>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</si>
  <si>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</si>
  <si>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</si>
  <si>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</si>
  <si>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</si>
  <si>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</si>
  <si>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</si>
  <si>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</si>
  <si>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</si>
  <si>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</si>
  <si>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</si>
  <si>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</si>
  <si>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</si>
  <si>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</si>
  <si>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</si>
  <si>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</si>
  <si>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</si>
  <si>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</si>
  <si>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</si>
  <si>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</si>
  <si>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</si>
  <si>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</si>
  <si>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</si>
  <si>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</si>
  <si>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</si>
  <si>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</si>
  <si>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</si>
  <si>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</si>
  <si>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</si>
  <si>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</si>
  <si>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</si>
  <si>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</si>
  <si>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</si>
  <si>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</si>
  <si>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</si>
  <si>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</si>
  <si>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</si>
  <si>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</si>
  <si>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</si>
  <si>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</si>
  <si>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</si>
  <si>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</si>
  <si>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</si>
  <si>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</si>
  <si>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</si>
  <si>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</si>
  <si>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</si>
  <si>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</si>
  <si>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</si>
  <si>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</si>
  <si>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</si>
  <si>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</si>
  <si>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</si>
  <si>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</si>
  <si>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</si>
  <si>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</si>
  <si>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</si>
  <si>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</si>
  <si>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</si>
  <si>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</si>
  <si>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</si>
  <si>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</si>
  <si>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</si>
  <si>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</si>
  <si>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</si>
  <si>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</si>
  <si>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</si>
  <si>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</si>
  <si>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</si>
  <si>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</si>
  <si>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</si>
  <si>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</si>
  <si>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</si>
  <si>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</si>
  <si>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</si>
  <si>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</si>
  <si>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</si>
  <si>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</si>
  <si>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</si>
  <si>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</si>
  <si>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</si>
  <si>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</si>
  <si>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</si>
  <si>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</si>
  <si>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</si>
  <si>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</si>
  <si>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</si>
  <si>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</si>
  <si>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</si>
  <si>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</si>
  <si>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</si>
  <si>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</si>
  <si>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</si>
  <si>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</si>
  <si>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</si>
  <si>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</si>
  <si>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</si>
  <si>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</si>
  <si>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</si>
  <si>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</si>
  <si>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</si>
  <si>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</si>
  <si>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</si>
  <si>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</si>
  <si>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</si>
  <si>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</si>
  <si>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</si>
  <si>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</si>
  <si>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</si>
  <si>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</si>
  <si>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</si>
  <si>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</si>
  <si>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</si>
  <si>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</si>
  <si>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</si>
  <si>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</si>
  <si>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</si>
  <si>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</si>
  <si>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</si>
  <si>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</si>
  <si>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</si>
  <si>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</si>
  <si>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</si>
  <si>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</si>
  <si>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</si>
  <si>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</si>
  <si>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</si>
  <si>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</si>
  <si>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</si>
  <si>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</si>
  <si>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</si>
  <si>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</si>
  <si>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</si>
  <si>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</si>
  <si>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</si>
  <si>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</si>
  <si>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</si>
  <si>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</si>
  <si>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</si>
  <si>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</si>
  <si>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</si>
  <si>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</si>
  <si>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</si>
  <si>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</si>
  <si>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</si>
  <si>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</si>
  <si>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</si>
  <si>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</si>
  <si>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</si>
  <si>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</si>
  <si>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</si>
  <si>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</si>
  <si>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</si>
  <si>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</si>
  <si>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</si>
  <si>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</si>
  <si>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</si>
  <si>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</si>
  <si>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</si>
  <si>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</si>
  <si>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</si>
  <si>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</si>
  <si>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</si>
  <si>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</si>
  <si>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</si>
  <si>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</si>
  <si>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</si>
  <si>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</si>
  <si>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</si>
  <si>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</si>
  <si>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</si>
  <si>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</si>
  <si>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</si>
  <si>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</si>
  <si>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</si>
  <si>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</si>
  <si>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</si>
  <si>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</si>
  <si>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</si>
  <si>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</si>
  <si>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</si>
  <si>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</si>
  <si>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</si>
  <si>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</si>
  <si>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</si>
  <si>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</si>
  <si>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</si>
  <si>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</si>
  <si>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</si>
  <si>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</si>
  <si>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</si>
  <si>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</si>
  <si>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</si>
  <si>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</si>
  <si>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</si>
  <si>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</si>
  <si>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</si>
  <si>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</si>
  <si>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</si>
  <si>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</si>
  <si>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</si>
  <si>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</si>
  <si>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</si>
  <si>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</si>
  <si>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</si>
  <si>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</si>
  <si>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</si>
  <si>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</si>
  <si>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</si>
  <si>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</si>
  <si>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</si>
  <si>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</si>
  <si>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</si>
  <si>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</si>
  <si>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</si>
  <si>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</si>
  <si>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</si>
  <si>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</si>
  <si>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</si>
  <si>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</si>
  <si>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</si>
  <si>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</si>
  <si>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</si>
  <si>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</si>
  <si>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</si>
  <si>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</si>
  <si>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</si>
  <si>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</si>
  <si>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</si>
  <si>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</si>
  <si>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</si>
  <si>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</si>
  <si>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</si>
  <si>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</si>
  <si>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</si>
  <si>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</si>
  <si>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</si>
  <si>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</si>
  <si>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</si>
  <si>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</si>
  <si>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</si>
  <si>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</si>
  <si>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</si>
  <si>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</si>
  <si>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</si>
  <si>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</si>
  <si>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</si>
  <si>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</si>
  <si>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</si>
  <si>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</si>
  <si>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</si>
  <si>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</si>
  <si>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</si>
  <si>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</si>
  <si>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</si>
  <si>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</si>
  <si>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</si>
  <si>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</si>
  <si>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</si>
  <si>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</si>
  <si>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</si>
  <si>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</si>
  <si>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</si>
  <si>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</si>
  <si>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</si>
  <si>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</si>
  <si>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</si>
  <si>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</si>
  <si>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</si>
  <si>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</si>
  <si>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</si>
  <si>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</si>
  <si>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</si>
  <si>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</si>
  <si>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</si>
  <si>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</si>
  <si>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</si>
  <si>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</si>
  <si>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</si>
  <si>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</si>
  <si>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</si>
  <si>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</si>
  <si>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</si>
  <si>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</si>
  <si>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</si>
  <si>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</si>
  <si>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</si>
  <si>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</si>
  <si>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</si>
  <si>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</si>
  <si>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</si>
  <si>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</si>
  <si>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</si>
  <si>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</si>
  <si>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</si>
  <si>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</si>
  <si>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</si>
  <si>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</si>
  <si>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</si>
  <si>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</si>
  <si>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</si>
  <si>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</si>
  <si>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</si>
  <si>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</si>
  <si>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</si>
  <si>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</si>
  <si>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</si>
  <si>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</si>
  <si>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</si>
  <si>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</si>
  <si>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</si>
  <si>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</si>
  <si>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</si>
  <si>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</si>
  <si>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</si>
  <si>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</si>
  <si>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</si>
  <si>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</si>
  <si>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</si>
  <si>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</si>
  <si>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</si>
  <si>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</si>
  <si>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</si>
  <si>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</si>
  <si>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</si>
  <si>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</si>
  <si>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</si>
  <si>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</si>
  <si>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</si>
  <si>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</si>
  <si>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</si>
  <si>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</si>
  <si>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</si>
  <si>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</si>
  <si>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</si>
  <si>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</si>
  <si>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</si>
  <si>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</si>
  <si>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</si>
  <si>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</si>
  <si>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</si>
  <si>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</si>
  <si>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</si>
  <si>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</si>
  <si>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</si>
  <si>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</si>
  <si>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</si>
  <si>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</si>
  <si>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</si>
  <si>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</si>
  <si>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</si>
  <si>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</si>
  <si>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</si>
  <si>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</si>
  <si>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</si>
  <si>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</si>
  <si>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</si>
  <si>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</si>
  <si>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</si>
  <si>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</si>
  <si>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</si>
  <si>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</si>
  <si>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</si>
  <si>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</si>
  <si>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</si>
  <si>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</si>
  <si>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</si>
  <si>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</si>
  <si>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</si>
  <si>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</si>
  <si>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</si>
  <si>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</si>
  <si>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</si>
  <si>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</si>
  <si>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</si>
  <si>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</si>
  <si>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</si>
  <si>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</si>
  <si>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</si>
  <si>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</si>
  <si>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</si>
  <si>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</si>
  <si>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</si>
  <si>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</si>
  <si>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</si>
  <si>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</si>
  <si>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</si>
  <si>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</si>
  <si>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</si>
  <si>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</si>
  <si>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</si>
  <si>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</si>
  <si>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</si>
  <si>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</si>
  <si>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</si>
  <si>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</si>
  <si>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</si>
  <si>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</si>
  <si>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</si>
  <si>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</si>
  <si>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</si>
  <si>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</si>
  <si>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</si>
  <si>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</si>
  <si>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</si>
  <si>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</si>
  <si>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</si>
  <si>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</si>
  <si>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</si>
  <si>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</si>
  <si>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</si>
  <si>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</si>
  <si>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</si>
  <si>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</si>
  <si>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</si>
  <si>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</si>
  <si>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</si>
  <si>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</si>
  <si>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</si>
  <si>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</si>
  <si>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</si>
  <si>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</si>
  <si>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</si>
  <si>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</si>
  <si>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</si>
  <si>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</si>
  <si>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</si>
  <si>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</si>
  <si>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</si>
  <si>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</si>
  <si>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</si>
  <si>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</si>
  <si>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</si>
  <si>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</si>
  <si>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</si>
  <si>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</si>
  <si>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</si>
  <si>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</si>
  <si>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</si>
  <si>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</si>
  <si>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</si>
  <si>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</si>
  <si>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</si>
  <si>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</si>
  <si>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</si>
  <si>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</si>
  <si>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</si>
  <si>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</si>
  <si>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</si>
  <si>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</si>
  <si>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</si>
  <si>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</si>
  <si>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</si>
  <si>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</si>
  <si>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</si>
  <si>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</si>
  <si>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</si>
  <si>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</si>
  <si>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</si>
  <si>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</si>
  <si>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</si>
  <si>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</si>
  <si>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</si>
  <si>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</si>
  <si>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</si>
  <si>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</si>
  <si>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</si>
  <si>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</si>
  <si>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</si>
  <si>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</si>
  <si>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</si>
  <si>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</si>
  <si>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</si>
  <si>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</si>
  <si>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</si>
  <si>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</si>
  <si>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</si>
  <si>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</si>
  <si>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</si>
  <si>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</si>
  <si>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</si>
  <si>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</si>
  <si>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</si>
  <si>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</si>
  <si>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</si>
  <si>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</si>
  <si>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</si>
  <si>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</si>
  <si>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</si>
  <si>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</si>
  <si>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</si>
  <si>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</si>
  <si>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</si>
  <si>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</si>
  <si>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</si>
  <si>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</si>
  <si>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</si>
  <si>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</si>
  <si>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</si>
  <si>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</si>
  <si>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</si>
  <si>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</si>
  <si>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</si>
  <si>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</si>
  <si>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</si>
  <si>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</si>
  <si>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</si>
  <si>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</si>
  <si>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</si>
  <si>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</si>
  <si>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</si>
  <si>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</si>
  <si>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</si>
  <si>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</si>
  <si>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</si>
  <si>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</si>
  <si>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</si>
  <si>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</si>
  <si>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</si>
  <si>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</si>
  <si>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</si>
  <si>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</si>
  <si>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</si>
  <si>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</si>
  <si>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</si>
  <si>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</si>
  <si>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</si>
  <si>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</si>
  <si>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</si>
  <si>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</si>
  <si>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</si>
  <si>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</si>
  <si>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</si>
  <si>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</si>
  <si>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</si>
  <si>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</si>
  <si>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</si>
  <si>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</si>
  <si>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</si>
  <si>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</si>
  <si>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</si>
  <si>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</si>
  <si>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</si>
  <si>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</si>
  <si>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</si>
  <si>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</si>
  <si>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</si>
  <si>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</si>
  <si>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</si>
  <si>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</si>
  <si>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</si>
  <si>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</si>
  <si>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</si>
  <si>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</si>
  <si>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</si>
  <si>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</si>
  <si>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</si>
  <si>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</si>
  <si>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</si>
  <si>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</si>
  <si>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</si>
  <si>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</si>
  <si>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</si>
  <si>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</si>
  <si>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</si>
  <si>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</si>
  <si>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</si>
  <si>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</si>
  <si>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</si>
  <si>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</si>
  <si>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</si>
  <si>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</si>
  <si>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</si>
  <si>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</si>
  <si>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</si>
  <si>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</si>
  <si>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</si>
  <si>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</si>
  <si>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</si>
  <si>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</si>
  <si>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</si>
  <si>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</si>
  <si>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</si>
  <si>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</si>
  <si>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</si>
  <si>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</si>
  <si>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</si>
  <si>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</si>
  <si>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</si>
  <si>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</si>
  <si>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</si>
  <si>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</si>
  <si>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</si>
  <si>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</si>
  <si>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</si>
  <si>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</si>
  <si>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</si>
  <si>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</si>
  <si>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</si>
  <si>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</si>
  <si>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</si>
  <si>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</si>
  <si>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</si>
  <si>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</si>
  <si>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</si>
  <si>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</si>
  <si>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</si>
  <si>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</si>
  <si>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</si>
  <si>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</si>
  <si>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</si>
  <si>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</si>
  <si>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</si>
  <si>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</si>
  <si>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</si>
  <si>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</si>
  <si>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</si>
  <si>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</si>
  <si>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</si>
  <si>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</si>
  <si>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</si>
  <si>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</si>
  <si>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</si>
  <si>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</si>
  <si>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</si>
  <si>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</si>
  <si>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</si>
  <si>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</si>
  <si>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</si>
  <si>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</si>
  <si>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</si>
  <si>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</si>
  <si>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</si>
  <si>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</si>
  <si>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</si>
  <si>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</si>
  <si>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</si>
  <si>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</si>
  <si>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</si>
  <si>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</si>
  <si>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</si>
  <si>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</si>
  <si>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</si>
  <si>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</si>
  <si>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</si>
  <si>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</si>
  <si>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</si>
  <si>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</si>
  <si>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</si>
  <si>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</si>
  <si>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</si>
  <si>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</si>
  <si>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</si>
  <si>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</si>
  <si>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</si>
  <si>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</si>
  <si>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</si>
  <si>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</si>
  <si>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</si>
  <si>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</si>
  <si>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</si>
  <si>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</si>
  <si>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</si>
  <si>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</si>
  <si>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</si>
  <si>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</si>
  <si>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</si>
  <si>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</si>
  <si>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</si>
  <si>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</si>
  <si>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</si>
  <si>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</si>
  <si>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</si>
  <si>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</si>
  <si>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</si>
  <si>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</si>
  <si>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</si>
  <si>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</si>
  <si>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</si>
  <si>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</si>
  <si>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</si>
  <si>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</si>
  <si>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</si>
  <si>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</si>
  <si>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</si>
  <si>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</si>
  <si>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</si>
  <si>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</si>
  <si>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</si>
  <si>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</si>
  <si>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</si>
  <si>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</si>
  <si>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</si>
  <si>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</si>
  <si>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</si>
  <si>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</si>
  <si>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</si>
  <si>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</si>
  <si>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</si>
  <si>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</si>
  <si>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</si>
  <si>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</si>
  <si>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</si>
  <si>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</si>
  <si>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</si>
  <si>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</si>
  <si>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</si>
  <si>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</si>
  <si>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</si>
  <si>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</si>
  <si>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</si>
  <si>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</si>
  <si>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</si>
  <si>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</si>
  <si>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</si>
  <si>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</si>
  <si>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</si>
  <si>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</si>
  <si>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</si>
  <si>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</si>
  <si>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</si>
  <si>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</si>
  <si>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</si>
  <si>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</si>
  <si>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</si>
  <si>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</si>
  <si>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</si>
  <si>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</si>
  <si>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</si>
  <si>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</si>
  <si>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</si>
  <si>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</si>
  <si>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</si>
  <si>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</si>
  <si>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</si>
  <si>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</si>
  <si>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</si>
  <si>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</si>
  <si>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</si>
  <si>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</si>
  <si>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</si>
  <si>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</si>
  <si>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</si>
  <si>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</si>
  <si>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</si>
  <si>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</si>
  <si>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</si>
  <si>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</si>
  <si>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</si>
  <si>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</si>
  <si>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</si>
  <si>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</si>
  <si>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</si>
  <si>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</si>
  <si>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</si>
  <si>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</si>
  <si>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</si>
  <si>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</si>
  <si>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</si>
  <si>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</si>
  <si>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</si>
  <si>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</si>
  <si>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</si>
  <si>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</si>
  <si>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</si>
  <si>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</si>
  <si>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</si>
  <si>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</si>
  <si>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</si>
  <si>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</si>
  <si>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</si>
  <si>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</si>
  <si>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</si>
  <si>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</si>
  <si>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</si>
  <si>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</si>
  <si>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</si>
  <si>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</si>
  <si>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</si>
  <si>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</si>
  <si>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</si>
  <si>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</si>
  <si>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</si>
  <si>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</si>
  <si>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</si>
  <si>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</si>
  <si>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</si>
  <si>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</si>
  <si>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</si>
  <si>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</si>
  <si>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</si>
  <si>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</si>
  <si>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</si>
  <si>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</si>
  <si>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</si>
  <si>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</si>
  <si>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</si>
  <si>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</si>
  <si>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</si>
  <si>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</si>
  <si>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</si>
  <si>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</si>
  <si>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</si>
  <si>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</si>
  <si>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</si>
  <si>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</si>
  <si>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</si>
  <si>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</si>
  <si>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</si>
  <si>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</si>
  <si>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</si>
  <si>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</si>
  <si>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</si>
  <si>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</si>
  <si>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</si>
  <si>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</si>
  <si>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</si>
  <si>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</si>
  <si>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</si>
  <si>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</si>
  <si>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</si>
  <si>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</si>
  <si>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</si>
  <si>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</si>
  <si>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</si>
  <si>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</si>
  <si>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</si>
  <si>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</si>
  <si>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</si>
  <si>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</si>
  <si>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</si>
  <si>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</si>
  <si>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</si>
  <si>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</si>
  <si>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</si>
  <si>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</si>
  <si>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</si>
  <si>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</si>
  <si>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</si>
  <si>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</si>
  <si>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</si>
  <si>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</si>
  <si>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</si>
  <si>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</si>
  <si>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</si>
  <si>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</si>
  <si>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</si>
  <si>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</si>
  <si>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</si>
  <si>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</si>
  <si>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</si>
  <si>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</si>
  <si>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</si>
  <si>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</si>
  <si>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</si>
  <si>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</si>
  <si>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</si>
  <si>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</si>
  <si>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</si>
  <si>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</si>
  <si>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</si>
  <si>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</si>
  <si>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</si>
  <si>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</si>
  <si>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</si>
  <si>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</si>
  <si>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</si>
  <si>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</si>
  <si>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</si>
  <si>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</si>
  <si>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</si>
  <si>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</si>
  <si>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</si>
  <si>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</si>
  <si>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</si>
  <si>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</si>
  <si>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</si>
  <si>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</si>
  <si>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</si>
  <si>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</si>
  <si>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</si>
  <si>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</si>
  <si>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</si>
  <si>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</si>
  <si>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</si>
  <si>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</si>
  <si>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</si>
  <si>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</si>
  <si>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</si>
  <si>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</si>
  <si>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</si>
  <si>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</si>
  <si>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</si>
  <si>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</si>
  <si>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</si>
  <si>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</si>
  <si>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</si>
  <si>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</si>
  <si>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</si>
  <si>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</si>
  <si>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</si>
  <si>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</si>
  <si>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</si>
  <si>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</si>
  <si>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</si>
  <si>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</si>
  <si>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</si>
  <si>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</si>
  <si>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</si>
  <si>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</si>
  <si>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</si>
  <si>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</si>
  <si>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</si>
  <si>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</si>
  <si>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</si>
  <si>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</si>
  <si>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</si>
  <si>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</si>
  <si>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</si>
  <si>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</si>
  <si>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</si>
  <si>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</si>
  <si>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</si>
  <si>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</si>
  <si>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</si>
  <si>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</si>
  <si>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</si>
  <si>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</si>
  <si>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</si>
  <si>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</si>
  <si>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</si>
  <si>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</si>
  <si>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</si>
  <si>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</si>
  <si>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</si>
  <si>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</si>
  <si>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</si>
  <si>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</si>
  <si>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</si>
  <si>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</si>
  <si>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</si>
  <si>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</si>
  <si>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</si>
  <si>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</si>
  <si>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</si>
  <si>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</si>
  <si>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</si>
  <si>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</si>
  <si>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</si>
  <si>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</si>
  <si>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</si>
  <si>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</si>
  <si>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</si>
  <si>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</si>
  <si>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</si>
  <si>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</si>
  <si>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</si>
  <si>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</si>
  <si>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</si>
  <si>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</si>
  <si>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</si>
  <si>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</si>
  <si>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</si>
  <si>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</si>
  <si>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</si>
  <si>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</si>
  <si>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</si>
  <si>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</si>
  <si>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</si>
  <si>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</si>
  <si>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</si>
  <si>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</si>
  <si>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</si>
  <si>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</si>
  <si>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</si>
  <si>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</si>
  <si>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</si>
  <si>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</si>
  <si>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</si>
  <si>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</si>
  <si>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</si>
  <si>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</si>
  <si>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</si>
  <si>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</si>
  <si>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</si>
  <si>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</si>
  <si>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</si>
  <si>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</si>
  <si>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</si>
  <si>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</si>
  <si>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</si>
  <si>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</si>
  <si>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</si>
  <si>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</si>
  <si>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</si>
  <si>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</si>
  <si>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</si>
  <si>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</si>
  <si>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</si>
  <si>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</si>
  <si>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</si>
  <si>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</si>
  <si>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</si>
  <si>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</si>
  <si>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</si>
  <si>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</si>
  <si>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</si>
  <si>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</si>
  <si>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</si>
  <si>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</si>
  <si>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</si>
  <si>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</si>
  <si>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</si>
  <si>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</si>
  <si>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</si>
  <si>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</si>
  <si>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</si>
  <si>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</si>
  <si>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</si>
  <si>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</si>
  <si>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</si>
  <si>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</si>
  <si>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</si>
  <si>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</si>
  <si>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</si>
  <si>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</si>
  <si>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</si>
  <si>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</si>
  <si>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</si>
  <si>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</si>
  <si>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</si>
  <si>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</si>
  <si>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</si>
  <si>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</si>
  <si>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</si>
  <si>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</si>
  <si>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</si>
  <si>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</si>
  <si>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</si>
  <si>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</si>
  <si>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</si>
  <si>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</si>
  <si>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</si>
  <si>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</si>
  <si>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</si>
  <si>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</si>
  <si>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</si>
  <si>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</si>
  <si>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</si>
  <si>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</si>
  <si>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</si>
  <si>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</si>
  <si>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</si>
  <si>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</si>
  <si>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</si>
  <si>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</si>
  <si>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</si>
  <si>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</si>
  <si>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</si>
  <si>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</si>
  <si>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</si>
  <si>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</si>
  <si>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</si>
  <si>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</si>
  <si>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</si>
  <si>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</si>
  <si>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</si>
  <si>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</si>
  <si>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</si>
  <si>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</si>
  <si>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</si>
  <si>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</si>
  <si>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</si>
  <si>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</si>
  <si>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</si>
  <si>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</si>
  <si>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</si>
  <si>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</si>
  <si>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</si>
  <si>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</si>
  <si>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</si>
  <si>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</si>
  <si>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</si>
  <si>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</si>
  <si>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</si>
  <si>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</si>
  <si>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</si>
  <si>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</si>
  <si>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</si>
  <si>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</si>
  <si>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</si>
  <si>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</si>
  <si>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</si>
  <si>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</si>
  <si>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</si>
  <si>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</si>
  <si>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</si>
  <si>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</si>
  <si>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</si>
  <si>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</si>
  <si>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</si>
  <si>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</si>
  <si>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</si>
  <si>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</si>
  <si>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</si>
  <si>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</si>
  <si>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</si>
  <si>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</si>
  <si>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</si>
  <si>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</si>
  <si>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</si>
  <si>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</si>
  <si>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</si>
  <si>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</si>
  <si>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</si>
  <si>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</si>
  <si>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</si>
  <si>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</si>
  <si>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</si>
  <si>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</si>
  <si>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</si>
  <si>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</si>
  <si>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</si>
  <si>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</si>
  <si>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</si>
  <si>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</si>
  <si>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</si>
  <si>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</si>
  <si>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</si>
  <si>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</si>
  <si>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</si>
  <si>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</si>
  <si>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</si>
  <si>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</si>
  <si>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</si>
  <si>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</si>
  <si>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</si>
  <si>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</si>
  <si>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</si>
  <si>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</si>
  <si>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</si>
  <si>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</si>
  <si>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</si>
  <si>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</si>
  <si>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</si>
  <si>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</si>
  <si>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</si>
  <si>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</si>
  <si>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</si>
  <si>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</si>
  <si>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</si>
  <si>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</si>
  <si>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</si>
  <si>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</si>
  <si>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</si>
  <si>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</si>
  <si>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</si>
  <si>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</si>
  <si>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</si>
  <si>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</si>
  <si>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</si>
  <si>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</si>
  <si>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</si>
  <si>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</si>
  <si>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</si>
  <si>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</si>
  <si>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</si>
  <si>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</si>
  <si>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</si>
  <si>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</si>
  <si>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</si>
  <si>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</si>
  <si>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</si>
  <si>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</si>
  <si>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</si>
  <si>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</si>
  <si>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</si>
  <si>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</si>
  <si>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</si>
  <si>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</si>
  <si>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</si>
  <si>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</si>
  <si>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</si>
  <si>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</si>
  <si>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</si>
  <si>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</si>
  <si>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</si>
  <si>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</si>
  <si>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</si>
  <si>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</si>
  <si>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</si>
  <si>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</si>
  <si>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</si>
  <si>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</si>
  <si>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</si>
  <si>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</si>
  <si>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</si>
  <si>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</si>
  <si>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</si>
  <si>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</si>
  <si>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</si>
  <si>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</si>
  <si>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</si>
  <si>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</si>
  <si>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</si>
  <si>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</si>
  <si>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</si>
  <si>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</si>
  <si>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</si>
  <si>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</si>
  <si>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</si>
  <si>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</si>
  <si>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</si>
  <si>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</si>
  <si>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</si>
  <si>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</si>
  <si>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</si>
  <si>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</si>
  <si>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</si>
  <si>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</si>
  <si>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</si>
  <si>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</si>
  <si>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</si>
  <si>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</si>
  <si>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</si>
  <si>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</si>
  <si>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</si>
  <si>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</si>
  <si>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</si>
  <si>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</si>
  <si>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</si>
  <si>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</si>
  <si>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</si>
  <si>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</si>
  <si>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</si>
  <si>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</si>
  <si>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</si>
  <si>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</si>
  <si>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</si>
  <si>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</si>
  <si>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</si>
  <si>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</si>
  <si>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</si>
  <si>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</si>
  <si>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</si>
  <si>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</si>
  <si>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</si>
  <si>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</si>
  <si>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</si>
  <si>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</si>
  <si>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</si>
  <si>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</si>
  <si>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</si>
  <si>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</si>
  <si>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</si>
  <si>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</si>
  <si>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</si>
  <si>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</si>
  <si>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</si>
  <si>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</si>
  <si>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</si>
  <si>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</si>
  <si>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</si>
  <si>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</si>
  <si>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</si>
  <si>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</si>
  <si>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</si>
  <si>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</si>
  <si>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</si>
  <si>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</si>
  <si>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</si>
  <si>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</si>
  <si>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</si>
  <si>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</si>
  <si>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</si>
  <si>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</si>
  <si>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</si>
  <si>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</si>
  <si>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</si>
  <si>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</si>
  <si>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</si>
  <si>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</si>
  <si>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</si>
  <si>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</si>
  <si>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</si>
  <si>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</si>
  <si>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</si>
  <si>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</si>
  <si>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</si>
  <si>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</si>
  <si>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</si>
  <si>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</si>
  <si>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</si>
  <si>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</si>
  <si>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</si>
  <si>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</si>
  <si>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</si>
  <si>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</si>
  <si>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</si>
  <si>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</si>
  <si>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</si>
  <si>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</si>
  <si>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</si>
  <si>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</si>
  <si>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</si>
  <si>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</si>
  <si>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</si>
  <si>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</si>
  <si>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</si>
  <si>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</si>
  <si>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</si>
  <si>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</si>
  <si>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</si>
  <si>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</si>
  <si>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</si>
  <si>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</si>
  <si>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</si>
  <si>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</si>
  <si>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</si>
  <si>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</si>
  <si>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</si>
  <si>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</si>
  <si>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</si>
  <si>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</si>
  <si>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</si>
  <si>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</si>
  <si>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</si>
  <si>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</si>
  <si>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</si>
  <si>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</si>
  <si>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</si>
  <si>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</si>
  <si>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</si>
  <si>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</si>
  <si>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</si>
  <si>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</si>
  <si>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</si>
  <si>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</si>
  <si>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</si>
  <si>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</si>
  <si>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</si>
  <si>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</si>
  <si>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</si>
  <si>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</si>
  <si>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</si>
  <si>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</si>
  <si>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</si>
  <si>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</si>
  <si>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</si>
  <si>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</si>
  <si>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</si>
  <si>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</si>
  <si>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</si>
  <si>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</si>
  <si>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</si>
  <si>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</si>
  <si>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</si>
  <si>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</si>
  <si>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</si>
  <si>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</si>
  <si>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</si>
  <si>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</si>
  <si>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</si>
  <si>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</si>
  <si>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</si>
  <si>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</si>
  <si>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</si>
  <si>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</si>
  <si>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</si>
  <si>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</si>
  <si>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</si>
  <si>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</si>
  <si>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</si>
  <si>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</si>
  <si>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</si>
  <si>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</si>
  <si>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</si>
  <si>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</si>
  <si>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</si>
  <si>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</si>
  <si>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</si>
  <si>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</si>
  <si>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</si>
  <si>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</si>
  <si>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</si>
  <si>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</si>
  <si>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</si>
  <si>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</si>
  <si>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</si>
  <si>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</si>
  <si>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</si>
  <si>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</si>
  <si>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</si>
  <si>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</si>
  <si>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</si>
  <si>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</si>
  <si>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</si>
  <si>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</si>
  <si>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</si>
  <si>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</si>
  <si>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</si>
  <si>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</si>
  <si>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</si>
  <si>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</si>
  <si>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</si>
  <si>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</si>
  <si>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</si>
  <si>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</si>
  <si>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</si>
  <si>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</si>
  <si>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</si>
  <si>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</si>
  <si>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</si>
  <si>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</si>
  <si>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</si>
  <si>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</si>
  <si>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</si>
  <si>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</si>
  <si>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</si>
  <si>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</si>
  <si>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</si>
  <si>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</si>
  <si>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</si>
  <si>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</si>
  <si>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</si>
  <si>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</si>
  <si>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</si>
  <si>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</si>
  <si>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</si>
  <si>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</si>
  <si>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</si>
  <si>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</si>
  <si>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</si>
  <si>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</si>
  <si>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</si>
  <si>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</si>
  <si>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</si>
  <si>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</si>
  <si>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</si>
  <si>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</si>
  <si>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</si>
  <si>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</si>
  <si>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</si>
  <si>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</si>
  <si>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</si>
  <si>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</si>
  <si>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</si>
  <si>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</si>
  <si>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</si>
  <si>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</si>
  <si>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</si>
  <si>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</si>
  <si>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</si>
  <si>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</si>
  <si>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</si>
  <si>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</si>
  <si>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</si>
  <si>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</si>
  <si>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</si>
  <si>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</si>
  <si>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</si>
  <si>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</si>
  <si>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</si>
  <si>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</si>
  <si>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</si>
  <si>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</si>
  <si>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</si>
  <si>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</si>
  <si>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</si>
  <si>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</si>
  <si>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</si>
  <si>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</si>
  <si>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</si>
  <si>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</si>
  <si>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</si>
  <si>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</si>
  <si>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</si>
  <si>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</si>
  <si>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</si>
  <si>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</si>
  <si>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</si>
  <si>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</si>
  <si>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</si>
  <si>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</si>
  <si>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</si>
  <si>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</si>
  <si>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</si>
  <si>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</si>
  <si>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</si>
  <si>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</si>
  <si>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</si>
  <si>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</si>
  <si>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</si>
  <si>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</si>
  <si>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</si>
  <si>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</si>
  <si>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</si>
  <si>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</si>
  <si>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</si>
  <si>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</si>
  <si>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</si>
  <si>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</si>
  <si>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</si>
  <si>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</si>
  <si>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</si>
  <si>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</si>
  <si>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</si>
  <si>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</si>
  <si>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</si>
  <si>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</si>
  <si>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</si>
  <si>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</si>
  <si>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</si>
  <si>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</si>
  <si>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</si>
  <si>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</si>
  <si>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</si>
  <si>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</si>
  <si>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</si>
  <si>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</si>
  <si>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</si>
  <si>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</si>
  <si>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</si>
  <si>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</si>
  <si>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</si>
  <si>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</si>
  <si>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</si>
  <si>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</si>
  <si>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</si>
  <si>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</si>
  <si>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</si>
  <si>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</si>
  <si>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</si>
  <si>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</si>
  <si>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</si>
  <si>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</si>
  <si>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</si>
  <si>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</si>
  <si>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</si>
  <si>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</si>
  <si>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</si>
  <si>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</si>
  <si>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</si>
  <si>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</si>
  <si>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</si>
  <si>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</si>
  <si>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</si>
  <si>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</si>
  <si>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</si>
  <si>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</si>
  <si>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</si>
  <si>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</si>
  <si>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</si>
  <si>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</si>
  <si>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</si>
  <si>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</si>
  <si>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</si>
  <si>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</si>
  <si>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</si>
  <si>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</si>
  <si>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</si>
  <si>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</si>
  <si>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</si>
  <si>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</si>
  <si>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</si>
  <si>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</si>
  <si>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</si>
  <si>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</si>
  <si>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</si>
  <si>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</si>
  <si>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</si>
  <si>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</si>
  <si>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</si>
  <si>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</si>
  <si>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</si>
  <si>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</si>
  <si>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</si>
  <si>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</si>
  <si>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</si>
  <si>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</si>
  <si>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</si>
  <si>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</si>
  <si>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</si>
  <si>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</si>
  <si>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</si>
  <si>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</si>
  <si>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</si>
  <si>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</si>
  <si>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</si>
  <si>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</si>
  <si>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</si>
  <si>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</si>
  <si>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</si>
  <si>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</si>
  <si>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</si>
  <si>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</si>
  <si>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</si>
  <si>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</si>
  <si>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</si>
  <si>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</si>
  <si>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</si>
  <si>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</si>
  <si>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</si>
  <si>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</si>
  <si>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</si>
  <si>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</si>
  <si>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</si>
  <si>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</si>
  <si>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</si>
  <si>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</si>
  <si>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</si>
  <si>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</si>
  <si>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</si>
  <si>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</si>
  <si>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</si>
  <si>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</si>
  <si>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</si>
  <si>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</si>
  <si>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</si>
  <si>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</si>
  <si>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</si>
  <si>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</si>
  <si>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</si>
  <si>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</si>
  <si>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</si>
  <si>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</si>
  <si>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</si>
  <si>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</si>
  <si>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</si>
  <si>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</si>
  <si>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</si>
  <si>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</si>
  <si>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</si>
  <si>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</si>
  <si>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</si>
  <si>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</si>
  <si>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</si>
  <si>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</si>
  <si>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</si>
  <si>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</si>
  <si>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</si>
  <si>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</si>
  <si>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</si>
  <si>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</si>
  <si>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</si>
  <si>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</si>
  <si>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</si>
  <si>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</si>
  <si>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</si>
  <si>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</si>
  <si>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</si>
  <si>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</si>
  <si>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</si>
  <si>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</si>
  <si>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</si>
  <si>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</si>
  <si>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</si>
  <si>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</si>
  <si>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</si>
  <si>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</si>
  <si>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</si>
  <si>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</si>
  <si>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</si>
  <si>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</si>
  <si>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</si>
  <si>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</si>
  <si>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</si>
  <si>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</si>
  <si>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</si>
  <si>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</si>
  <si>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</si>
  <si>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</si>
  <si>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</si>
  <si>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</si>
  <si>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</si>
  <si>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</si>
  <si>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</si>
  <si>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</si>
  <si>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</si>
  <si>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</si>
  <si>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</si>
  <si>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</si>
  <si>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</si>
  <si>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</si>
  <si>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</si>
  <si>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</si>
  <si>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</si>
  <si>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</si>
  <si>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</si>
  <si>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</si>
  <si>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</si>
  <si>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</si>
  <si>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</si>
  <si>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</si>
  <si>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</si>
  <si>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</si>
  <si>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</si>
  <si>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</si>
  <si>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</si>
  <si>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</si>
  <si>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</si>
  <si>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</si>
  <si>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</si>
  <si>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</si>
  <si>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</si>
  <si>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</si>
  <si>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</si>
  <si>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</si>
  <si>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</si>
  <si>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</si>
  <si>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</si>
  <si>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</si>
  <si>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</si>
  <si>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</si>
  <si>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</si>
  <si>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</si>
  <si>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</si>
  <si>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</si>
  <si>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</si>
  <si>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</si>
  <si>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</si>
  <si>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</si>
  <si>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</si>
  <si>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</si>
  <si>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</si>
  <si>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</si>
  <si>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</si>
  <si>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</si>
  <si>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</si>
  <si>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</si>
  <si>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</si>
  <si>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</si>
  <si>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</si>
  <si>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</si>
  <si>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</si>
  <si>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</si>
  <si>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</si>
  <si>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</si>
  <si>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</si>
  <si>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</si>
  <si>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</si>
  <si>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</si>
  <si>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</si>
  <si>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</si>
  <si>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</si>
  <si>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</si>
  <si>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</si>
  <si>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</si>
  <si>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</si>
  <si>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</si>
  <si>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</si>
  <si>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</si>
  <si>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</si>
  <si>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</si>
  <si>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</si>
  <si>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</si>
  <si>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</si>
  <si>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</si>
  <si>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</si>
  <si>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</si>
  <si>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</si>
  <si>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</si>
  <si>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</si>
  <si>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</si>
  <si>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</si>
  <si>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</si>
  <si>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</si>
  <si>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</si>
  <si>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</si>
  <si>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</si>
  <si>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</si>
  <si>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</si>
  <si>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</si>
  <si>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</si>
  <si>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</si>
  <si>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</si>
  <si>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</si>
  <si>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</si>
  <si>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</si>
  <si>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</si>
  <si>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</si>
  <si>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</si>
  <si>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</si>
  <si>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</si>
  <si>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</si>
  <si>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</si>
  <si>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</si>
  <si>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</si>
  <si>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</si>
  <si>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</si>
  <si>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</si>
  <si>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</si>
  <si>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</si>
  <si>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</si>
  <si>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</si>
  <si>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</si>
  <si>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</si>
  <si>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</si>
  <si>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</si>
  <si>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</si>
  <si>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</si>
  <si>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</si>
  <si>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</si>
  <si>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</si>
  <si>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</si>
  <si>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</si>
  <si>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</si>
  <si>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</si>
  <si>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</si>
  <si>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</si>
  <si>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</si>
  <si>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</si>
  <si>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</si>
  <si>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</si>
  <si>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</si>
  <si>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</si>
  <si>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</si>
  <si>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</si>
  <si>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</si>
  <si>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</si>
  <si>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</si>
  <si>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</si>
  <si>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</si>
  <si>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</si>
  <si>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</si>
  <si>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</si>
  <si>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</si>
  <si>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</si>
  <si>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</si>
  <si>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</si>
  <si>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</si>
  <si>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</si>
  <si>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</si>
  <si>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</si>
  <si>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</si>
  <si>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</si>
  <si>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</si>
  <si>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</si>
  <si>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</si>
  <si>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</si>
  <si>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</si>
  <si>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</si>
  <si>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</si>
  <si>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</si>
  <si>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</si>
  <si>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</si>
  <si>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</si>
  <si>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</si>
  <si>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</si>
  <si>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</si>
  <si>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</si>
  <si>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</si>
  <si>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</si>
  <si>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</si>
  <si>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</si>
  <si>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</si>
  <si>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</si>
  <si>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</si>
  <si>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</si>
  <si>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</si>
  <si>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</si>
  <si>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</si>
  <si>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</si>
  <si>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</si>
  <si>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</si>
  <si>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</si>
  <si>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</si>
  <si>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</si>
  <si>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</si>
  <si>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</si>
  <si>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</si>
  <si>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</si>
  <si>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</si>
  <si>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</si>
  <si>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</si>
  <si>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</si>
  <si>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</si>
  <si>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</si>
  <si>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</si>
  <si>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</si>
  <si>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</si>
  <si>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</si>
  <si>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</si>
  <si>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</si>
  <si>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</si>
  <si>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</si>
  <si>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</si>
  <si>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</si>
  <si>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</si>
  <si>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</si>
  <si>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</si>
  <si>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</si>
  <si>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</si>
  <si>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</si>
  <si>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</si>
  <si>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</si>
  <si>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</si>
  <si>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</si>
  <si>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</si>
  <si>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</si>
  <si>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</si>
  <si>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</si>
  <si>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</si>
  <si>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</si>
  <si>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</si>
  <si>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</si>
  <si>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</si>
  <si>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</si>
  <si>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</si>
  <si>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</si>
  <si>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</si>
  <si>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</si>
  <si>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</si>
  <si>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</si>
  <si>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</si>
  <si>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</si>
  <si>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</si>
  <si>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</si>
  <si>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</si>
  <si>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</si>
  <si>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</si>
  <si>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</si>
  <si>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</si>
  <si>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</si>
  <si>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</si>
  <si>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</si>
  <si>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</si>
  <si>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</si>
  <si>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</si>
  <si>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</si>
  <si>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</si>
  <si>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</si>
  <si>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</si>
  <si>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</si>
  <si>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</si>
  <si>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</si>
  <si>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</si>
  <si>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</si>
  <si>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</si>
  <si>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</si>
  <si>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</si>
  <si>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</si>
  <si>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</si>
  <si>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</si>
  <si>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</si>
  <si>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</si>
  <si>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</si>
  <si>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</si>
  <si>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</si>
  <si>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</si>
  <si>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</si>
  <si>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</si>
  <si>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</si>
  <si>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</si>
  <si>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</si>
  <si>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</si>
  <si>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</si>
  <si>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</si>
  <si>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</si>
  <si>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</si>
  <si>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</si>
  <si>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</si>
  <si>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</si>
  <si>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</si>
  <si>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</si>
  <si>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</si>
  <si>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</si>
  <si>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</si>
  <si>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</si>
  <si>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</si>
  <si>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</si>
  <si>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</si>
  <si>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</si>
  <si>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</si>
  <si>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</si>
  <si>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</si>
  <si>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</si>
  <si>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</si>
  <si>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</si>
  <si>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</si>
  <si>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</si>
  <si>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</si>
  <si>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</si>
  <si>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</si>
  <si>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</si>
  <si>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</si>
  <si>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</si>
  <si>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</si>
  <si>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</si>
  <si>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</si>
  <si>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</si>
  <si>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</si>
  <si>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</si>
  <si>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</si>
  <si>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</si>
  <si>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</si>
  <si>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</si>
  <si>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</si>
  <si>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</si>
  <si>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</si>
  <si>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</si>
  <si>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</si>
  <si>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</si>
  <si>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</si>
  <si>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</si>
  <si>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</si>
  <si>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</si>
  <si>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</si>
  <si>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</si>
  <si>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</si>
  <si>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</si>
  <si>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</si>
  <si>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</si>
  <si>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</si>
  <si>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</si>
  <si>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</si>
  <si>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</si>
  <si>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</si>
  <si>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</si>
  <si>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</si>
  <si>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</si>
  <si>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</si>
  <si>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</si>
  <si>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</si>
  <si>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</si>
  <si>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</si>
  <si>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</si>
  <si>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</si>
  <si>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</si>
  <si>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</si>
  <si>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</si>
  <si>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</si>
  <si>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</si>
  <si>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</si>
  <si>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</si>
  <si>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</si>
  <si>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</si>
  <si>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</si>
  <si>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</si>
  <si>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</si>
  <si>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</si>
  <si>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</si>
  <si>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</si>
  <si>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</si>
  <si>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</si>
  <si>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</si>
  <si>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</si>
  <si>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</si>
  <si>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</si>
  <si>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</si>
  <si>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</si>
  <si>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</si>
  <si>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</si>
  <si>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</si>
  <si>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</si>
  <si>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</si>
  <si>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</si>
  <si>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</si>
  <si>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</si>
  <si>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</si>
  <si>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</si>
  <si>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</si>
  <si>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</si>
  <si>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</si>
  <si>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</si>
  <si>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</si>
  <si>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</si>
  <si>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</si>
  <si>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</si>
  <si>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</si>
  <si>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</si>
  <si>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</si>
  <si>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</si>
  <si>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</si>
  <si>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</si>
  <si>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</si>
  <si>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</si>
  <si>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</si>
  <si>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</si>
  <si>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</si>
  <si>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</si>
  <si>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</si>
  <si>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</si>
  <si>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</si>
  <si>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</si>
  <si>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</si>
  <si>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</si>
  <si>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</si>
  <si>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</si>
  <si>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</si>
  <si>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</si>
  <si>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</si>
  <si>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</si>
  <si>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</si>
  <si>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</si>
  <si>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</si>
  <si>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</si>
  <si>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</si>
  <si>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</si>
  <si>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</si>
  <si>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</si>
  <si>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</si>
  <si>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</si>
  <si>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</si>
  <si>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</si>
  <si>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</si>
  <si>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</si>
  <si>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</si>
  <si>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</si>
  <si>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</si>
  <si>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</si>
  <si>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</si>
  <si>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</si>
  <si>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</si>
  <si>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</si>
  <si>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</si>
  <si>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</si>
  <si>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</si>
  <si>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</si>
  <si>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</si>
  <si>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</si>
  <si>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</si>
  <si>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</si>
  <si>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</si>
  <si>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</si>
  <si>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</si>
  <si>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</si>
  <si>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</si>
  <si>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</si>
  <si>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</si>
  <si>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</si>
  <si>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</si>
  <si>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</si>
  <si>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</si>
  <si>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</si>
  <si>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</si>
  <si>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</si>
  <si>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</si>
  <si>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</si>
  <si>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</si>
  <si>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</si>
  <si>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</si>
  <si>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</si>
  <si>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</si>
  <si>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</si>
  <si>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</si>
  <si>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</si>
  <si>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</si>
  <si>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</si>
  <si>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</si>
  <si>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</si>
  <si>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</si>
  <si>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</si>
  <si>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</si>
  <si>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</si>
  <si>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</si>
  <si>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</si>
  <si>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</si>
  <si>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</si>
  <si>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</si>
  <si>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</si>
  <si>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</si>
  <si>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</si>
  <si>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</si>
  <si>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</si>
  <si>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</si>
  <si>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</si>
  <si>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</si>
  <si>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</si>
  <si>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</si>
  <si>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</si>
  <si>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</si>
  <si>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</si>
  <si>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</si>
  <si>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</si>
  <si>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</si>
  <si>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</si>
  <si>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</si>
  <si>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</si>
  <si>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</si>
  <si>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</si>
  <si>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</si>
  <si>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</si>
  <si>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</si>
  <si>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</si>
  <si>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</si>
  <si>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</si>
  <si>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</si>
  <si>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</si>
  <si>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</si>
  <si>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</si>
  <si>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</si>
  <si>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</si>
  <si>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</si>
  <si>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</si>
  <si>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</si>
  <si>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</si>
  <si>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</si>
  <si>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</si>
  <si>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</si>
  <si>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</si>
  <si>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</si>
  <si>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</si>
  <si>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</si>
  <si>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</si>
  <si>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</si>
  <si>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</si>
  <si>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</si>
  <si>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</si>
  <si>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</si>
  <si>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</si>
  <si>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</si>
  <si>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</si>
  <si>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</si>
  <si>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</si>
  <si>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</si>
  <si>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</si>
  <si>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</si>
  <si>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</si>
  <si>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</si>
  <si>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</si>
  <si>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</si>
  <si>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</si>
  <si>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</si>
  <si>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</si>
  <si>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</si>
  <si>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</si>
  <si>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</si>
  <si>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</si>
  <si>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</si>
  <si>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</si>
  <si>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</si>
  <si>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</si>
  <si>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</si>
  <si>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</si>
  <si>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</si>
  <si>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</si>
  <si>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</si>
  <si>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</si>
  <si>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</si>
  <si>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</si>
  <si>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</si>
  <si>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</si>
  <si>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</si>
  <si>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</si>
  <si>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</si>
  <si>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</si>
  <si>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</si>
  <si>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</si>
  <si>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</si>
  <si>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</si>
  <si>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</si>
  <si>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</si>
  <si>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</si>
  <si>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</si>
  <si>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</si>
  <si>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</si>
  <si>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</si>
  <si>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</si>
  <si>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</si>
  <si>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</si>
  <si>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</si>
  <si>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</si>
  <si>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</si>
  <si>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</si>
  <si>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</si>
  <si>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</si>
  <si>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</si>
  <si>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</si>
  <si>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</si>
  <si>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</si>
  <si>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</si>
  <si>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</si>
  <si>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</si>
  <si>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</si>
  <si>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</si>
  <si>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</si>
  <si>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</si>
  <si>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</si>
  <si>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</si>
  <si>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</si>
  <si>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</si>
  <si>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</si>
  <si>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</si>
  <si>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</si>
  <si>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</si>
  <si>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</si>
  <si>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</si>
  <si>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</si>
  <si>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</si>
  <si>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</si>
  <si>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</si>
  <si>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</si>
  <si>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</si>
  <si>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</si>
  <si>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</si>
  <si>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</si>
  <si>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</si>
  <si>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</si>
  <si>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</si>
  <si>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</si>
  <si>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</si>
  <si>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</si>
  <si>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</si>
  <si>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</si>
  <si>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</si>
  <si>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</si>
  <si>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</si>
  <si>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</si>
  <si>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</si>
  <si>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</si>
  <si>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</si>
  <si>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</si>
  <si>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</si>
  <si>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</si>
  <si>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</si>
  <si>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</si>
  <si>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</si>
  <si>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</si>
  <si>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</si>
  <si>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</si>
  <si>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</si>
  <si>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</si>
  <si>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</si>
  <si>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</si>
  <si>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</si>
  <si>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</si>
  <si>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</si>
  <si>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</si>
  <si>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</si>
  <si>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</si>
  <si>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</si>
  <si>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</si>
  <si>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</si>
  <si>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</si>
  <si>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</si>
  <si>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</si>
  <si>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</si>
  <si>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</si>
  <si>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</si>
  <si>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</si>
  <si>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</si>
  <si>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</si>
  <si>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</si>
  <si>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</si>
  <si>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</si>
  <si>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</si>
  <si>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</si>
  <si>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</si>
  <si>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</si>
  <si>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</si>
  <si>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</si>
  <si>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</si>
  <si>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</si>
  <si>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</si>
  <si>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</si>
  <si>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</si>
  <si>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</si>
  <si>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</si>
  <si>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</si>
  <si>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</si>
  <si>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</si>
  <si>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</si>
  <si>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</si>
  <si>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</si>
  <si>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</si>
  <si>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</si>
  <si>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</si>
  <si>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</si>
  <si>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</si>
  <si>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</si>
  <si>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</si>
  <si>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</si>
  <si>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</si>
  <si>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</si>
  <si>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</si>
  <si>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</si>
  <si>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</si>
  <si>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</si>
  <si>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</si>
  <si>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</si>
  <si>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</si>
  <si>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</si>
  <si>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</si>
  <si>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</si>
  <si>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</si>
  <si>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</si>
  <si>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</si>
  <si>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</si>
  <si>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</si>
  <si>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</si>
  <si>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</si>
  <si>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</si>
  <si>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</si>
  <si>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</si>
  <si>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</si>
  <si>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</si>
  <si>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</si>
  <si>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</si>
  <si>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</si>
  <si>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</si>
  <si>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</si>
  <si>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</si>
  <si>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</si>
  <si>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</si>
  <si>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</si>
  <si>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</si>
  <si>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</si>
  <si>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</si>
  <si>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</si>
  <si>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</si>
  <si>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</si>
  <si>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</si>
  <si>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</si>
  <si>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</si>
  <si>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</si>
  <si>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</si>
  <si>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</si>
  <si>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</si>
  <si>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</si>
  <si>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</si>
  <si>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</si>
  <si>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</si>
  <si>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</si>
  <si>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</si>
  <si>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</si>
  <si>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</si>
  <si>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</si>
  <si>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</si>
  <si>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</si>
  <si>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</si>
  <si>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</si>
  <si>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</si>
  <si>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</si>
  <si>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</si>
  <si>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</si>
  <si>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</si>
  <si>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</si>
  <si>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</si>
  <si>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</si>
  <si>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</si>
  <si>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</si>
  <si>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</si>
  <si>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</si>
  <si>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</si>
  <si>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</si>
  <si>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</si>
  <si>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</si>
  <si>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</si>
  <si>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</si>
  <si>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</si>
  <si>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</si>
  <si>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</si>
  <si>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</si>
  <si>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</si>
  <si>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</si>
  <si>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</si>
  <si>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</si>
  <si>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</si>
  <si>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</si>
  <si>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</si>
  <si>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</si>
  <si>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</si>
  <si>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</si>
  <si>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</si>
  <si>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</si>
  <si>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</si>
  <si>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</si>
  <si>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</si>
  <si>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</si>
  <si>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</si>
  <si>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</si>
  <si>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</si>
  <si>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</si>
  <si>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</si>
  <si>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</si>
  <si>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</si>
  <si>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</si>
  <si>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</si>
  <si>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</si>
  <si>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</si>
  <si>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</si>
  <si>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</si>
  <si>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</si>
  <si>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</si>
  <si>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</si>
  <si>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</si>
  <si>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</si>
  <si>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</si>
  <si>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</si>
  <si>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</si>
  <si>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</si>
  <si>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</si>
  <si>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</si>
  <si>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</si>
  <si>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</si>
  <si>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</si>
  <si>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</si>
  <si>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</si>
  <si>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</si>
  <si>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</si>
  <si>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</si>
  <si>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</si>
  <si>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</si>
  <si>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</si>
  <si>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</si>
  <si>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</si>
  <si>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</si>
  <si>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</si>
  <si>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</si>
  <si>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</si>
  <si>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</si>
  <si>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</si>
  <si>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</si>
  <si>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</si>
  <si>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</si>
  <si>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</si>
  <si>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</si>
  <si>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</si>
  <si>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</si>
  <si>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</si>
  <si>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</si>
  <si>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</si>
  <si>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</si>
  <si>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</si>
  <si>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</si>
  <si>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</si>
  <si>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</si>
  <si>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</si>
  <si>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</si>
  <si>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</si>
  <si>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</si>
  <si>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</si>
  <si>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</si>
  <si>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</si>
  <si>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</si>
  <si>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</si>
  <si>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</si>
  <si>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</si>
  <si>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</si>
  <si>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</si>
  <si>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</si>
  <si>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</si>
  <si>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</si>
  <si>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</si>
  <si>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</si>
  <si>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</si>
  <si>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</si>
  <si>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</si>
  <si>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</si>
  <si>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</si>
  <si>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</si>
  <si>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</si>
  <si>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</si>
  <si>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</si>
  <si>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</si>
  <si>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</si>
  <si>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</si>
  <si>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</si>
  <si>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</si>
  <si>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</si>
  <si>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</si>
  <si>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</si>
  <si>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</si>
  <si>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</si>
  <si>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</si>
  <si>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</si>
  <si>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</si>
  <si>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</si>
  <si>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</si>
  <si>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</si>
  <si>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</si>
  <si>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</si>
  <si>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</si>
  <si>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</si>
  <si>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</si>
  <si>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</si>
  <si>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</si>
  <si>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</si>
  <si>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</si>
  <si>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</si>
  <si>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</si>
  <si>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</si>
  <si>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</si>
  <si>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</si>
  <si>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</si>
  <si>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</si>
  <si>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</si>
  <si>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</si>
  <si>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</si>
  <si>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</si>
  <si>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</si>
  <si>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</si>
  <si>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</si>
  <si>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</si>
  <si>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</si>
  <si>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</si>
  <si>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</si>
  <si>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</si>
  <si>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</si>
  <si>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</si>
  <si>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</si>
  <si>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</si>
  <si>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</si>
  <si>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</si>
  <si>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</si>
  <si>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</si>
  <si>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</si>
  <si>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</si>
  <si>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</si>
  <si>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</si>
  <si>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</si>
  <si>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</si>
  <si>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</si>
  <si>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</si>
  <si>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</si>
  <si>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</si>
  <si>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</si>
  <si>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</si>
  <si>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</si>
  <si>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</si>
  <si>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</si>
  <si>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</si>
  <si>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</si>
  <si>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</si>
  <si>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</si>
  <si>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</si>
  <si>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</si>
  <si>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</si>
  <si>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</si>
  <si>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</si>
  <si>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</si>
  <si>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</si>
  <si>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</si>
  <si>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</si>
  <si>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</si>
  <si>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</si>
  <si>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</si>
  <si>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</si>
  <si>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</si>
  <si>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</si>
  <si>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</si>
  <si>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</si>
  <si>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</si>
  <si>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</si>
  <si>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</si>
  <si>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</si>
  <si>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</si>
  <si>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</si>
  <si>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</si>
  <si>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</si>
  <si>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</si>
  <si>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</si>
  <si>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</si>
  <si>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</si>
  <si>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</si>
  <si>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</si>
  <si>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</si>
  <si>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</si>
  <si>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</si>
  <si>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</si>
  <si>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</si>
  <si>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</si>
  <si>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</si>
  <si>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</si>
  <si>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</si>
  <si>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</si>
  <si>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</si>
  <si>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</si>
  <si>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</si>
  <si>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</si>
  <si>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</si>
  <si>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</si>
  <si>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</si>
  <si>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</si>
  <si>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</si>
  <si>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</si>
  <si>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</si>
  <si>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</si>
  <si>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</si>
  <si>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</si>
  <si>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</si>
  <si>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</si>
  <si>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</si>
  <si>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</si>
  <si>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</si>
  <si>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</si>
  <si>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</si>
  <si>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</si>
  <si>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</si>
  <si>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</si>
  <si>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</si>
  <si>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</si>
  <si>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</si>
  <si>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</si>
  <si>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</si>
  <si>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</si>
  <si>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</si>
  <si>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</si>
  <si>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</si>
  <si>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</si>
  <si>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</si>
  <si>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</si>
  <si>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</si>
  <si>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</si>
  <si>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</si>
  <si>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</si>
  <si>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</si>
  <si>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</si>
  <si>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</si>
  <si>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</si>
  <si>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</si>
  <si>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</si>
  <si>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</si>
  <si>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</si>
  <si>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</si>
  <si>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</si>
  <si>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</si>
  <si>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</si>
  <si>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</si>
  <si>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</si>
  <si>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</si>
  <si>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</si>
  <si>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</si>
  <si>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</si>
  <si>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</si>
  <si>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</si>
  <si>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</si>
  <si>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</si>
  <si>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</si>
  <si>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</si>
  <si>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</si>
  <si>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</si>
  <si>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</si>
  <si>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</si>
  <si>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</si>
  <si>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</si>
  <si>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</si>
  <si>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</si>
  <si>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</si>
  <si>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</si>
  <si>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</si>
  <si>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</si>
  <si>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</si>
  <si>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</si>
  <si>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</si>
  <si>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</si>
  <si>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</si>
  <si>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</si>
  <si>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</si>
  <si>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</si>
  <si>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</si>
  <si>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</si>
  <si>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</si>
  <si>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</si>
  <si>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</si>
  <si>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</si>
  <si>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</si>
  <si>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</si>
  <si>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</si>
  <si>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</si>
  <si>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</si>
  <si>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</si>
  <si>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</si>
  <si>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</si>
  <si>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</si>
  <si>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</si>
  <si>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</si>
  <si>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</si>
  <si>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</si>
  <si>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</si>
  <si>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</si>
  <si>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</si>
  <si>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</si>
  <si>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</si>
  <si>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</si>
  <si>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</si>
  <si>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</si>
  <si>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</si>
  <si>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</si>
  <si>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</si>
  <si>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</si>
  <si>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</si>
  <si>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</si>
  <si>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</si>
  <si>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</si>
  <si>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</si>
  <si>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</si>
  <si>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</si>
  <si>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</si>
  <si>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</si>
  <si>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</si>
  <si>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</si>
  <si>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</si>
  <si>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</si>
  <si>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</si>
  <si>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</si>
  <si>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</si>
  <si>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</si>
  <si>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</si>
  <si>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</si>
  <si>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</si>
  <si>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</si>
  <si>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</si>
  <si>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</si>
  <si>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</si>
  <si>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</si>
  <si>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</si>
  <si>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</si>
  <si>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</si>
  <si>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</si>
  <si>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</si>
  <si>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</si>
  <si>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</si>
  <si>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</si>
  <si>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</si>
  <si>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</si>
  <si>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</si>
  <si>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</si>
  <si>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</si>
  <si>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</si>
  <si>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</si>
  <si>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</si>
  <si>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</si>
  <si>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</si>
  <si>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</si>
  <si>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</si>
  <si>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</si>
  <si>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</si>
  <si>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</si>
  <si>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</si>
  <si>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</si>
  <si>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</si>
  <si>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</si>
  <si>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</si>
  <si>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</si>
  <si>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</si>
  <si>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</si>
  <si>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</si>
  <si>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</si>
  <si>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</si>
  <si>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</si>
  <si>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</si>
  <si>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</si>
  <si>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</si>
  <si>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</si>
  <si>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</si>
  <si>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</si>
  <si>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</si>
  <si>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</si>
  <si>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</si>
  <si>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</si>
  <si>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</si>
  <si>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</si>
  <si>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</si>
  <si>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</si>
  <si>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</si>
  <si>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</si>
  <si>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</si>
  <si>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</si>
  <si>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</si>
  <si>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</si>
  <si>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</si>
  <si>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</si>
  <si>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</si>
  <si>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</si>
  <si>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</si>
  <si>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</si>
  <si>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</si>
  <si>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</si>
  <si>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</si>
  <si>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</si>
  <si>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</si>
  <si>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</si>
  <si>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</si>
  <si>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</si>
  <si>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</si>
  <si>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</si>
  <si>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</si>
  <si>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</si>
  <si>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</si>
  <si>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</si>
  <si>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</si>
  <si>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</si>
  <si>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</si>
  <si>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</si>
  <si>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</si>
  <si>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</si>
  <si>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</si>
  <si>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</si>
  <si>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</si>
  <si>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</si>
  <si>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</si>
  <si>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</si>
  <si>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</si>
  <si>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</si>
  <si>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</si>
  <si>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</si>
  <si>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</si>
  <si>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</si>
  <si>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</si>
  <si>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</si>
  <si>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</si>
  <si>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</si>
  <si>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</si>
  <si>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</si>
  <si>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</si>
  <si>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</si>
  <si>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</si>
  <si>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</si>
  <si>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</si>
  <si>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</si>
  <si>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</si>
  <si>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</si>
  <si>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</si>
  <si>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</si>
  <si>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</si>
  <si>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</si>
  <si>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</si>
  <si>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</si>
  <si>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</si>
  <si>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</si>
  <si>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</si>
  <si>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</si>
  <si>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</si>
  <si>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</si>
  <si>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</si>
  <si>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</si>
  <si>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</si>
  <si>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</si>
  <si>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</si>
  <si>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</si>
  <si>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</si>
  <si>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</si>
  <si>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</si>
  <si>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</si>
  <si>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</si>
  <si>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</si>
  <si>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</si>
  <si>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</si>
  <si>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</si>
  <si>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</si>
  <si>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</si>
  <si>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</si>
  <si>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</si>
  <si>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</si>
  <si>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</si>
  <si>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</si>
  <si>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</si>
  <si>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</si>
  <si>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</si>
  <si>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</si>
  <si>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</si>
  <si>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</si>
  <si>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</si>
  <si>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</si>
  <si>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</si>
  <si>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</si>
  <si>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</si>
  <si>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</si>
  <si>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</si>
  <si>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</si>
  <si>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</si>
  <si>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</si>
  <si>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</si>
  <si>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</si>
  <si>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</si>
  <si>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</si>
  <si>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</si>
  <si>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</si>
  <si>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</si>
  <si>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</si>
  <si>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</si>
  <si>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</si>
  <si>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</si>
  <si>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</si>
  <si>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</si>
  <si>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</si>
  <si>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</si>
  <si>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</si>
  <si>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</si>
  <si>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</si>
  <si>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</si>
  <si>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</si>
  <si>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</si>
  <si>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</si>
  <si>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</si>
  <si>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</si>
  <si>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</si>
  <si>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</si>
  <si>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</si>
  <si>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</si>
  <si>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</si>
  <si>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</si>
  <si>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</si>
  <si>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</si>
  <si>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</si>
  <si>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</si>
  <si>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</si>
  <si>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</si>
  <si>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</si>
  <si>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</si>
  <si>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</si>
  <si>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</si>
  <si>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</si>
  <si>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</si>
  <si>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</si>
  <si>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</si>
  <si>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</si>
  <si>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</si>
  <si>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</si>
  <si>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</si>
  <si>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</si>
  <si>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</si>
  <si>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</si>
  <si>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</si>
  <si>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</si>
  <si>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</si>
  <si>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</si>
  <si>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</si>
  <si>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</si>
  <si>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</si>
  <si>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</si>
  <si>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</si>
  <si>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</si>
  <si>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</si>
  <si>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</si>
  <si>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</si>
  <si>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</si>
  <si>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</si>
  <si>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</si>
  <si>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</si>
  <si>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</si>
  <si>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</si>
  <si>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</si>
  <si>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</si>
  <si>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</si>
  <si>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</si>
  <si>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</si>
  <si>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</si>
  <si>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</si>
  <si>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</si>
  <si>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</si>
  <si>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</si>
  <si>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</si>
  <si>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</si>
  <si>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</si>
  <si>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</si>
  <si>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</si>
  <si>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</si>
  <si>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</si>
  <si>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</si>
  <si>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</si>
  <si>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</si>
  <si>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</si>
  <si>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</si>
  <si>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</si>
  <si>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</si>
  <si>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</si>
  <si>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</si>
  <si>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</si>
  <si>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</si>
  <si>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</si>
  <si>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</si>
  <si>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</si>
  <si>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</si>
  <si>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</si>
  <si>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</si>
  <si>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</si>
  <si>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</si>
  <si>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</si>
  <si>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</si>
  <si>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</si>
  <si>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</si>
  <si>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</si>
  <si>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</si>
  <si>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</si>
  <si>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</si>
  <si>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</si>
  <si>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</si>
  <si>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</si>
  <si>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</si>
  <si>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</si>
  <si>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</si>
  <si>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</si>
  <si>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</si>
  <si>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</si>
  <si>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</si>
  <si>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</si>
  <si>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</si>
  <si>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</si>
  <si>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</si>
  <si>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</si>
  <si>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</si>
  <si>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</si>
  <si>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</si>
  <si>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</si>
  <si>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</si>
  <si>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</si>
  <si>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</si>
  <si>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</si>
  <si>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</si>
  <si>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</si>
  <si>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</si>
  <si>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</si>
  <si>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</si>
  <si>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</si>
  <si>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</si>
  <si>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</si>
  <si>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</si>
  <si>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</si>
  <si>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</si>
  <si>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</si>
  <si>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</si>
  <si>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</si>
  <si>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</si>
  <si>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</si>
  <si>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</si>
  <si>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</si>
  <si>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</si>
  <si>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</si>
  <si>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</si>
  <si>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</si>
  <si>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</si>
  <si>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</si>
  <si>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</si>
  <si>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</si>
  <si>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</si>
  <si>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</si>
  <si>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</si>
  <si>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</si>
  <si>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</si>
  <si>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</si>
  <si>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</si>
  <si>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</si>
  <si>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</si>
  <si>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</si>
  <si>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</si>
  <si>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</si>
  <si>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</si>
  <si>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</si>
  <si>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</si>
  <si>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</si>
  <si>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</si>
  <si>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</si>
  <si>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</si>
  <si>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</si>
  <si>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</si>
  <si>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</si>
  <si>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</si>
  <si>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</si>
  <si>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</si>
  <si>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</si>
  <si>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</si>
  <si>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</si>
  <si>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</si>
  <si>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</si>
  <si>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</si>
  <si>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</si>
  <si>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</si>
  <si>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</si>
  <si>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</si>
  <si>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</si>
  <si>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</si>
  <si>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</si>
  <si>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</si>
  <si>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</si>
  <si>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</si>
  <si>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</si>
  <si>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</si>
  <si>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</si>
  <si>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</si>
  <si>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</si>
  <si>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</si>
  <si>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</si>
  <si>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</si>
  <si>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</si>
  <si>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</si>
  <si>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</si>
  <si>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</si>
  <si>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</si>
  <si>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</si>
  <si>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</si>
  <si>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</si>
  <si>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</si>
  <si>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</si>
  <si>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</si>
  <si>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</si>
  <si>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</si>
  <si>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</si>
  <si>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</si>
  <si>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</si>
  <si>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</si>
  <si>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</si>
  <si>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</si>
  <si>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</si>
  <si>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</si>
  <si>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</si>
  <si>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</si>
  <si>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</si>
  <si>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</si>
  <si>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</si>
  <si>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</si>
  <si>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</si>
  <si>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</si>
  <si>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</si>
  <si>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</si>
  <si>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</si>
  <si>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</si>
  <si>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</si>
  <si>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</si>
  <si>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</si>
  <si>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</si>
  <si>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</si>
  <si>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</si>
  <si>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</si>
  <si>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</si>
  <si>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</si>
  <si>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</si>
  <si>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</si>
  <si>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</si>
  <si>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</si>
  <si>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</si>
  <si>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</si>
  <si>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</si>
  <si>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</si>
  <si>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</si>
  <si>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</si>
  <si>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</si>
  <si>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</si>
  <si>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</si>
  <si>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</si>
  <si>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</si>
  <si>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</si>
  <si>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</si>
  <si>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</si>
  <si>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</si>
  <si>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</si>
  <si>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</si>
  <si>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</si>
  <si>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</si>
  <si>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</si>
  <si>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</si>
  <si>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</si>
  <si>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</si>
  <si>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</si>
  <si>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</si>
  <si>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</si>
  <si>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</si>
  <si>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</si>
  <si>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</si>
  <si>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</si>
  <si>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</si>
  <si>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</si>
  <si>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</si>
  <si>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</si>
  <si>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</si>
  <si>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</si>
  <si>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</si>
  <si>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</si>
  <si>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</si>
  <si>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</si>
  <si>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</si>
  <si>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</si>
  <si>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</si>
  <si>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</si>
  <si>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</si>
  <si>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</si>
  <si>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</si>
  <si>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</si>
  <si>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</si>
  <si>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</si>
  <si>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</si>
  <si>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</si>
  <si>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</si>
  <si>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</si>
  <si>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</si>
  <si>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</si>
  <si>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</si>
  <si>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</si>
  <si>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</si>
  <si>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</si>
  <si>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</si>
  <si>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</si>
  <si>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</si>
  <si>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</si>
  <si>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</si>
  <si>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</si>
  <si>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</si>
  <si>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</si>
  <si>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</si>
  <si>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</si>
  <si>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</si>
  <si>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</si>
  <si>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</si>
  <si>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</si>
  <si>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</si>
  <si>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</si>
  <si>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</si>
  <si>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</si>
  <si>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</si>
  <si>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</si>
  <si>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</si>
  <si>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</si>
  <si>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</si>
  <si>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</si>
  <si>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</si>
  <si>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</si>
  <si>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</si>
  <si>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</si>
  <si>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</si>
  <si>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</si>
  <si>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</si>
  <si>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</si>
  <si>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</si>
  <si>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</si>
  <si>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</si>
  <si>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</si>
  <si>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</si>
  <si>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</si>
  <si>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</si>
  <si>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</si>
  <si>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</si>
  <si>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</si>
  <si>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</si>
  <si>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</si>
  <si>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</si>
  <si>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</si>
  <si>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</si>
  <si>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</si>
  <si>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</si>
  <si>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</si>
  <si>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</si>
  <si>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</si>
  <si>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</si>
  <si>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</si>
  <si>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</si>
  <si>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</si>
  <si>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</si>
  <si>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</si>
  <si>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</si>
  <si>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</si>
  <si>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</si>
  <si>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</si>
  <si>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</si>
  <si>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</si>
  <si>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</si>
  <si>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</si>
  <si>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</si>
  <si>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</si>
  <si>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</si>
  <si>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</si>
  <si>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</si>
  <si>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</si>
  <si>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</si>
  <si>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</si>
  <si>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</si>
  <si>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</si>
  <si>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</si>
  <si>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</si>
  <si>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</si>
  <si>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</si>
  <si>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</si>
  <si>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</si>
  <si>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</si>
  <si>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</si>
  <si>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</si>
  <si>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</si>
  <si>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</si>
  <si>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</si>
  <si>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</si>
  <si>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</si>
  <si>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</si>
  <si>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</si>
  <si>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</si>
  <si>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</si>
  <si>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</si>
  <si>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</si>
  <si>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</si>
  <si>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</si>
  <si>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</si>
  <si>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</si>
  <si>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</si>
  <si>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</si>
  <si>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</si>
  <si>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</si>
  <si>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</si>
  <si>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</si>
  <si>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</si>
  <si>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</si>
  <si>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</si>
  <si>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</si>
  <si>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</si>
  <si>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</si>
  <si>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</si>
  <si>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</si>
  <si>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</si>
  <si>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</si>
  <si>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</si>
  <si>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</si>
  <si>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</si>
  <si>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</si>
  <si>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</si>
  <si>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</si>
  <si>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</si>
  <si>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</si>
  <si>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</si>
  <si>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</si>
  <si>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</si>
  <si>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</si>
  <si>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</si>
  <si>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</si>
  <si>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</si>
  <si>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</si>
  <si>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</si>
  <si>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</si>
  <si>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</si>
  <si>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</si>
  <si>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</si>
  <si>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</si>
  <si>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</si>
  <si>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</si>
  <si>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</si>
  <si>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</si>
  <si>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</si>
  <si>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</si>
  <si>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</si>
  <si>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</si>
  <si>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</si>
  <si>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</si>
  <si>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</si>
  <si>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</si>
  <si>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</si>
  <si>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</si>
  <si>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</si>
  <si>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</si>
  <si>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</si>
  <si>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</si>
  <si>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</si>
  <si>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</si>
  <si>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</si>
  <si>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</si>
  <si>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</si>
  <si>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</si>
  <si>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</si>
  <si>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</si>
  <si>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</si>
  <si>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</si>
  <si>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</si>
  <si>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</si>
  <si>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</si>
  <si>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</si>
  <si>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</si>
  <si>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</si>
  <si>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</si>
  <si>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</si>
  <si>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</si>
  <si>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</si>
  <si>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</si>
  <si>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</si>
  <si>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</si>
  <si>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</si>
  <si>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</si>
  <si>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</si>
  <si>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</si>
  <si>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</si>
  <si>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</si>
  <si>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</si>
  <si>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</si>
  <si>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</si>
  <si>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</si>
  <si>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</si>
  <si>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</si>
  <si>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</si>
  <si>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</si>
  <si>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</si>
  <si>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</si>
  <si>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</si>
  <si>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</si>
  <si>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</si>
  <si>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</si>
  <si>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</si>
  <si>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</si>
  <si>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</si>
  <si>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</si>
  <si>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</si>
  <si>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</si>
  <si>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</si>
  <si>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</si>
  <si>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</si>
  <si>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</si>
  <si>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</si>
  <si>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</si>
  <si>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</si>
  <si>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</si>
  <si>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</si>
  <si>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</si>
  <si>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</si>
  <si>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</si>
  <si>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</si>
  <si>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</si>
  <si>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</si>
  <si>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</si>
  <si>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</si>
  <si>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</si>
  <si>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</si>
  <si>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</si>
  <si>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</si>
  <si>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</si>
  <si>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</si>
  <si>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</si>
  <si>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</si>
  <si>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</si>
  <si>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</si>
  <si>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</si>
  <si>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</si>
  <si>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</si>
  <si>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</si>
  <si>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</si>
  <si>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</si>
  <si>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</si>
  <si>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</si>
  <si>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</si>
  <si>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</si>
  <si>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</si>
  <si>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</si>
  <si>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</si>
  <si>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</si>
  <si>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</si>
  <si>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</si>
  <si>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</si>
  <si>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</si>
  <si>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</si>
  <si>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</si>
  <si>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</si>
  <si>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</si>
  <si>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</si>
  <si>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</si>
  <si>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</si>
  <si>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</si>
  <si>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</si>
  <si>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</si>
  <si>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</si>
  <si>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</si>
  <si>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</si>
  <si>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</si>
  <si>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</si>
  <si>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</si>
  <si>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</si>
  <si>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</si>
  <si>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</si>
  <si>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</si>
  <si>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</si>
  <si>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</si>
  <si>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</si>
  <si>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</si>
  <si>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</si>
  <si>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</si>
  <si>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</si>
  <si>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</si>
  <si>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</si>
  <si>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</si>
  <si>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</si>
  <si>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</si>
  <si>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</si>
  <si>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</si>
  <si>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</si>
  <si>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</si>
  <si>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</si>
  <si>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</si>
  <si>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</si>
  <si>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</si>
  <si>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</si>
  <si>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</si>
  <si>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</si>
  <si>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</si>
  <si>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</si>
  <si>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</si>
  <si>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</si>
  <si>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</si>
  <si>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</si>
  <si>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</si>
  <si>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</si>
  <si>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</si>
  <si>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</si>
  <si>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</si>
  <si>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</si>
  <si>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</si>
  <si>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</si>
  <si>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</si>
  <si>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</si>
  <si>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</si>
  <si>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</si>
  <si>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</si>
  <si>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</si>
  <si>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</si>
  <si>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</si>
  <si>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</si>
  <si>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</si>
  <si>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</si>
  <si>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</si>
  <si>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</si>
  <si>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</si>
  <si>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</si>
  <si>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</si>
  <si>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</si>
  <si>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</si>
  <si>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</si>
  <si>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</si>
  <si>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</si>
  <si>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</si>
  <si>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</si>
  <si>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</si>
  <si>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</si>
  <si>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</si>
  <si>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</si>
  <si>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</si>
  <si>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</si>
  <si>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</si>
  <si>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</si>
  <si>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</si>
  <si>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</si>
  <si>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</si>
  <si>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</si>
  <si>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</si>
  <si>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</si>
  <si>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</si>
  <si>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</si>
  <si>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</si>
  <si>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</si>
  <si>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</si>
  <si>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</si>
  <si>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</si>
  <si>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</si>
  <si>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</si>
  <si>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</si>
  <si>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</si>
  <si>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</si>
  <si>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</si>
  <si>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</si>
  <si>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</si>
  <si>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</si>
  <si>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</si>
  <si>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</si>
  <si>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</si>
  <si>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</si>
  <si>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</si>
  <si>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</si>
  <si>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</si>
  <si>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</si>
  <si>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</si>
  <si>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</si>
  <si>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</si>
  <si>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</si>
  <si>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</si>
  <si>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</si>
  <si>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</si>
  <si>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</si>
  <si>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</si>
  <si>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</si>
  <si>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</si>
  <si>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</si>
  <si>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</si>
  <si>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</si>
  <si>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</si>
  <si>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</si>
  <si>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</si>
  <si>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</si>
  <si>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</si>
  <si>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</si>
  <si>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</si>
  <si>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</si>
  <si>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</si>
  <si>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</si>
  <si>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</si>
  <si>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</si>
  <si>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</si>
  <si>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</si>
  <si>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</si>
  <si>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</si>
  <si>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</si>
  <si>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</si>
  <si>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</si>
  <si>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</si>
  <si>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</si>
  <si>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</si>
  <si>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</si>
  <si>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</si>
  <si>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</si>
  <si>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</si>
  <si>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</si>
  <si>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</si>
  <si>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</si>
  <si>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</si>
  <si>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</si>
  <si>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</si>
  <si>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</si>
  <si>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</si>
  <si>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</si>
  <si>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</si>
  <si>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</si>
  <si>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</si>
  <si>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</si>
  <si>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</si>
  <si>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</si>
  <si>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</si>
  <si>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</si>
  <si>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</si>
  <si>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</si>
  <si>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</si>
  <si>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</si>
  <si>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</si>
  <si>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</si>
  <si>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</si>
  <si>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</si>
  <si>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</si>
  <si>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</si>
  <si>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</si>
  <si>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</si>
  <si>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</si>
  <si>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</si>
  <si>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</si>
  <si>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</si>
  <si>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</si>
  <si>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</si>
  <si>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</si>
  <si>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</si>
  <si>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</si>
  <si>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</si>
  <si>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</si>
  <si>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</si>
  <si>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</si>
  <si>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</si>
  <si>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</si>
  <si>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</si>
  <si>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</si>
  <si>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</si>
  <si>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</si>
  <si>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</si>
  <si>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</si>
  <si>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</si>
  <si>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</si>
  <si>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</si>
  <si>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</si>
  <si>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</si>
  <si>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</si>
  <si>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</si>
  <si>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</si>
  <si>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</si>
  <si>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</si>
  <si>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</si>
  <si>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</si>
  <si>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</si>
  <si>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</si>
  <si>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</si>
  <si>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</si>
  <si>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</si>
  <si>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</si>
  <si>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</si>
  <si>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</si>
  <si>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</si>
  <si>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</si>
  <si>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</si>
  <si>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</si>
  <si>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</si>
  <si>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</si>
  <si>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</si>
  <si>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</si>
  <si>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</si>
  <si>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</si>
  <si>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</si>
  <si>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</si>
  <si>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</si>
  <si>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</si>
  <si>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</si>
  <si>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</si>
  <si>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</si>
  <si>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</si>
  <si>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</si>
  <si>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</si>
  <si>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</si>
  <si>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</si>
  <si>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</si>
  <si>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</si>
  <si>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</si>
  <si>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</si>
  <si>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</si>
  <si>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</si>
  <si>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</si>
  <si>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</si>
  <si>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</si>
  <si>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</si>
  <si>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</si>
  <si>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</si>
  <si>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</si>
  <si>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</si>
  <si>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</si>
  <si>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</si>
  <si>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</si>
  <si>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</si>
  <si>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</si>
  <si>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</si>
  <si>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</si>
  <si>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</si>
  <si>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</si>
  <si>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</si>
  <si>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</si>
  <si>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</si>
  <si>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</si>
  <si>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</si>
  <si>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</si>
  <si>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</si>
  <si>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</si>
  <si>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</si>
  <si>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</si>
  <si>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</si>
  <si>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</si>
  <si>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</si>
  <si>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</si>
  <si>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</si>
  <si>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</si>
  <si>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</si>
  <si>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</si>
  <si>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</si>
  <si>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</si>
  <si>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</si>
  <si>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</si>
  <si>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</si>
  <si>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</si>
  <si>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</si>
  <si>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</si>
  <si>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</si>
  <si>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</si>
  <si>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</si>
  <si>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</si>
  <si>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</si>
  <si>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</si>
  <si>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</si>
  <si>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</si>
  <si>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</si>
  <si>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</si>
  <si>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</si>
  <si>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</si>
  <si>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</si>
  <si>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</si>
  <si>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</si>
  <si>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</si>
  <si>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</si>
  <si>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</si>
  <si>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</si>
  <si>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</si>
  <si>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</si>
  <si>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</si>
  <si>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</si>
  <si>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</si>
  <si>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</si>
  <si>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</si>
  <si>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</si>
  <si>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</si>
  <si>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</si>
  <si>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</si>
  <si>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</si>
  <si>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</si>
  <si>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</si>
  <si>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</si>
  <si>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</si>
  <si>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</si>
  <si>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</si>
  <si>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</si>
  <si>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</si>
  <si>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</si>
  <si>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</si>
  <si>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</si>
  <si>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</si>
  <si>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</si>
  <si>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</si>
  <si>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</si>
  <si>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</si>
  <si>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</si>
  <si>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</si>
  <si>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</si>
  <si>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</si>
  <si>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</si>
  <si>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</si>
  <si>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</si>
  <si>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</si>
  <si>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</si>
  <si>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</si>
  <si>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</si>
  <si>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</si>
  <si>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</si>
  <si>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</si>
  <si>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</si>
  <si>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</si>
  <si>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</si>
  <si>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</si>
  <si>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</si>
  <si>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</si>
  <si>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</si>
  <si>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</si>
  <si>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</si>
  <si>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</si>
  <si>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</si>
  <si>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</si>
  <si>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</si>
  <si>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</si>
  <si>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</si>
  <si>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</si>
  <si>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</si>
  <si>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</si>
  <si>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</si>
  <si>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</si>
  <si>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</si>
  <si>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</si>
  <si>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</si>
  <si>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</si>
  <si>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</si>
  <si>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</si>
  <si>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</si>
  <si>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</si>
  <si>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</si>
  <si>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</si>
  <si>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</si>
  <si>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</si>
  <si>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</si>
  <si>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</si>
  <si>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</si>
  <si>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</si>
  <si>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</si>
  <si>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</si>
  <si>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</si>
  <si>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</si>
  <si>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</si>
  <si>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</si>
  <si>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</si>
  <si>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</si>
  <si>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</si>
  <si>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</si>
  <si>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</si>
  <si>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</si>
  <si>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</si>
  <si>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</si>
  <si>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</si>
  <si>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</si>
  <si>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</si>
  <si>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</si>
  <si>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</si>
  <si>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</si>
  <si>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</si>
  <si>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</si>
  <si>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</si>
  <si>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</si>
  <si>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</si>
  <si>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</si>
  <si>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</si>
  <si>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</si>
  <si>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</si>
  <si>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</si>
  <si>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</si>
  <si>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</si>
  <si>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</si>
  <si>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</si>
  <si>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</si>
  <si>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</si>
  <si>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</si>
  <si>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</si>
  <si>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</si>
  <si>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</si>
  <si>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</si>
  <si>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</si>
  <si>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</si>
  <si>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</si>
  <si>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</si>
  <si>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</si>
  <si>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</si>
  <si>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</si>
  <si>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</si>
  <si>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</si>
  <si>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</si>
  <si>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</si>
  <si>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</si>
  <si>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</si>
  <si>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</si>
  <si>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</si>
  <si>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</si>
  <si>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</si>
  <si>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</si>
  <si>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</si>
  <si>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</si>
  <si>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</si>
  <si>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</si>
  <si>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</si>
  <si>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</si>
  <si>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</si>
  <si>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</si>
  <si>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</si>
  <si>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</si>
  <si>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</si>
  <si>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</si>
  <si>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</si>
  <si>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</si>
  <si>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</si>
  <si>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</si>
  <si>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</si>
  <si>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</si>
  <si>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</si>
  <si>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</si>
  <si>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</si>
  <si>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</si>
  <si>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</si>
  <si>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</si>
  <si>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</si>
  <si>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</si>
  <si>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</si>
  <si>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</si>
  <si>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</si>
  <si>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</si>
  <si>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</si>
  <si>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</si>
  <si>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</si>
  <si>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</si>
  <si>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</si>
  <si>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</si>
  <si>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</si>
  <si>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</si>
  <si>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</si>
  <si>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</si>
  <si>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</si>
  <si>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</si>
  <si>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</si>
  <si>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</si>
  <si>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</si>
  <si>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</si>
  <si>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</si>
  <si>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</si>
  <si>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</si>
  <si>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</si>
  <si>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</si>
  <si>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</si>
  <si>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</si>
  <si>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</si>
  <si>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</si>
  <si>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</si>
  <si>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</si>
  <si>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</si>
  <si>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</si>
  <si>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</si>
  <si>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</si>
  <si>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</si>
  <si>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</si>
  <si>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</si>
  <si>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</si>
  <si>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</si>
  <si>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</si>
  <si>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</si>
  <si>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</si>
  <si>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</si>
  <si>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</si>
  <si>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</si>
  <si>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</si>
  <si>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</si>
  <si>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</si>
  <si>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</si>
  <si>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</si>
  <si>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</si>
  <si>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</si>
  <si>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</si>
  <si>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</si>
  <si>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</si>
  <si>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</si>
  <si>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</si>
  <si>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</si>
  <si>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</si>
  <si>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</si>
  <si>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</si>
  <si>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</si>
  <si>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</si>
  <si>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</si>
  <si>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</si>
  <si>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</si>
  <si>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</si>
  <si>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</si>
  <si>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</si>
  <si>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</si>
  <si>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</si>
  <si>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</si>
  <si>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</si>
  <si>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</si>
  <si>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</si>
  <si>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</si>
  <si>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</si>
  <si>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</si>
  <si>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</si>
  <si>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</si>
  <si>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</si>
  <si>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</si>
  <si>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</si>
  <si>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</si>
  <si>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</si>
  <si>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</si>
  <si>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</si>
  <si>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</si>
  <si>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</si>
  <si>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</si>
  <si>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</si>
  <si>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</si>
  <si>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</si>
  <si>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</si>
  <si>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</si>
  <si>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</si>
  <si>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</si>
  <si>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</si>
  <si>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</si>
  <si>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</si>
  <si>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</si>
  <si>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</si>
  <si>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</si>
  <si>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</si>
  <si>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</si>
  <si>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</si>
  <si>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</si>
  <si>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</si>
  <si>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</si>
  <si>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</si>
  <si>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</si>
  <si>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</si>
  <si>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</si>
  <si>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</si>
  <si>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</si>
  <si>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</si>
  <si>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</si>
  <si>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</si>
  <si>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</si>
  <si>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</si>
  <si>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</si>
  <si>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</si>
  <si>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</si>
  <si>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</si>
  <si>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</si>
  <si>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</si>
  <si>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</si>
  <si>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</si>
  <si>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</si>
  <si>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</si>
  <si>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</si>
  <si>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</si>
  <si>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</si>
  <si>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</si>
  <si>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</si>
  <si>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</si>
  <si>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</si>
  <si>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</si>
  <si>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</si>
  <si>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</si>
  <si>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</si>
  <si>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</si>
  <si>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</si>
  <si>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</si>
  <si>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</si>
  <si>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</si>
  <si>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</si>
  <si>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</si>
  <si>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</si>
  <si>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</si>
  <si>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</si>
  <si>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</si>
  <si>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</si>
  <si>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</si>
  <si>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</si>
  <si>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</si>
  <si>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</si>
  <si>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</si>
  <si>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</si>
  <si>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</si>
  <si>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</si>
  <si>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</si>
  <si>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</si>
  <si>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</si>
  <si>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</si>
  <si>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</si>
  <si>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</si>
  <si>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</si>
  <si>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</si>
  <si>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</si>
  <si>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</si>
  <si>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</si>
  <si>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</si>
  <si>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</si>
  <si>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</si>
  <si>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</si>
  <si>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</si>
  <si>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</si>
  <si>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</si>
  <si>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</si>
  <si>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</si>
  <si>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</si>
  <si>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</si>
  <si>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</si>
  <si>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</si>
  <si>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</si>
  <si>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</si>
  <si>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</si>
  <si>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</si>
  <si>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</si>
  <si>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</si>
  <si>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</si>
  <si>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</si>
  <si>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</si>
  <si>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</si>
  <si>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</si>
  <si>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</si>
  <si>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</si>
  <si>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</si>
  <si>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</si>
  <si>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</si>
  <si>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</si>
  <si>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</si>
  <si>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</si>
  <si>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</si>
  <si>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</si>
  <si>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</si>
  <si>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</si>
  <si>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</si>
  <si>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</si>
  <si>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</si>
  <si>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</si>
  <si>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</si>
  <si>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</si>
  <si>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</si>
  <si>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</si>
  <si>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</si>
  <si>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</si>
  <si>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</si>
  <si>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</si>
  <si>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</si>
  <si>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</si>
  <si>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</si>
  <si>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</si>
  <si>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</si>
  <si>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</si>
  <si>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</si>
  <si>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</si>
  <si>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</si>
  <si>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</si>
  <si>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</si>
  <si>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</si>
  <si>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</si>
  <si>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</si>
  <si>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</si>
  <si>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</si>
  <si>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</si>
  <si>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</si>
  <si>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</si>
  <si>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</si>
  <si>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</si>
  <si>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</si>
  <si>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</si>
  <si>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</si>
  <si>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</si>
  <si>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</si>
  <si>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</si>
  <si>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</si>
  <si>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</si>
  <si>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</si>
  <si>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</si>
  <si>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</si>
  <si>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</si>
  <si>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</si>
  <si>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</si>
  <si>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</si>
  <si>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</si>
  <si>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</si>
  <si>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</si>
  <si>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</si>
  <si>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</si>
  <si>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</si>
  <si>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</si>
  <si>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</si>
  <si>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</si>
  <si>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</si>
  <si>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</si>
  <si>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</si>
  <si>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</si>
  <si>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</si>
  <si>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</si>
  <si>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</si>
  <si>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</si>
  <si>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</si>
  <si>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</si>
  <si>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</si>
  <si>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</si>
  <si>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</si>
  <si>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</si>
  <si>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</si>
  <si>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</si>
  <si>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</si>
  <si>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</si>
  <si>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</si>
  <si>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</si>
  <si>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</si>
  <si>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</si>
  <si>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</si>
  <si>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</si>
  <si>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</si>
  <si>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</si>
  <si>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</si>
  <si>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</si>
  <si>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</si>
  <si>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</si>
  <si>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</si>
  <si>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</si>
  <si>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</si>
  <si>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</si>
  <si>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</si>
  <si>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</si>
  <si>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</si>
  <si>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</si>
  <si>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</si>
  <si>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</si>
  <si>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</si>
  <si>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</si>
  <si>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</si>
  <si>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</si>
  <si>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</si>
  <si>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</si>
  <si>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</si>
  <si>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</si>
  <si>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</si>
  <si>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</si>
  <si>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</si>
  <si>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</si>
  <si>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</si>
  <si>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</si>
  <si>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</si>
  <si>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</si>
  <si>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</si>
  <si>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</si>
  <si>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</si>
  <si>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</si>
  <si>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</si>
  <si>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</si>
  <si>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</si>
  <si>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</si>
  <si>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</si>
  <si>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</si>
  <si>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</si>
  <si>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</si>
  <si>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</si>
  <si>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</si>
  <si>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</si>
  <si>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</si>
  <si>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</si>
  <si>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</si>
  <si>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</si>
  <si>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</si>
  <si>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</si>
  <si>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</si>
  <si>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</si>
  <si>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</si>
  <si>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</si>
  <si>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</si>
  <si>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</si>
  <si>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</si>
  <si>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</si>
  <si>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</si>
  <si>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</si>
  <si>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</si>
  <si>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</si>
  <si>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</si>
  <si>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</si>
  <si>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</si>
  <si>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</si>
  <si>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</si>
  <si>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</si>
  <si>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</si>
  <si>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</si>
  <si>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</si>
  <si>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</si>
  <si>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</si>
  <si>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</si>
  <si>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</si>
  <si>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</si>
  <si>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</si>
  <si>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</si>
  <si>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</si>
  <si>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</si>
  <si>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</si>
  <si>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</si>
  <si>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</si>
  <si>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</si>
  <si>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</si>
  <si>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</si>
  <si>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</si>
  <si>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</si>
  <si>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</si>
  <si>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</si>
  <si>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</si>
  <si>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</si>
  <si>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</si>
  <si>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</si>
  <si>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</si>
  <si>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</si>
  <si>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</si>
  <si>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</si>
  <si>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</si>
  <si>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</si>
  <si>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</si>
  <si>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</si>
  <si>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</si>
  <si>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</si>
  <si>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</si>
  <si>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</si>
  <si>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</si>
  <si>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</si>
  <si>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</si>
  <si>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</si>
  <si>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</si>
  <si>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</si>
  <si>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</si>
  <si>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</si>
  <si>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</si>
  <si>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</si>
  <si>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</si>
  <si>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</si>
  <si>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</si>
  <si>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</si>
  <si>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</si>
  <si>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</si>
  <si>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</si>
  <si>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</si>
  <si>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</si>
  <si>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</si>
  <si>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</si>
  <si>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</si>
  <si>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</si>
  <si>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</si>
  <si>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</si>
  <si>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</si>
  <si>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</si>
  <si>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</si>
  <si>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</si>
  <si>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</si>
  <si>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</si>
  <si>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</si>
  <si>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</si>
  <si>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</si>
  <si>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</si>
  <si>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</si>
  <si>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</si>
  <si>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</si>
  <si>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</si>
  <si>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</si>
  <si>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</si>
  <si>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</si>
  <si>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</si>
  <si>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</si>
  <si>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</si>
  <si>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</si>
  <si>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</si>
  <si>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</si>
  <si>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</si>
  <si>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</si>
  <si>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</si>
  <si>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</si>
  <si>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</si>
  <si>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</si>
  <si>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</si>
  <si>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</si>
  <si>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</si>
  <si>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</si>
  <si>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</si>
  <si>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</si>
  <si>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</si>
  <si>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</si>
  <si>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</si>
  <si>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</si>
  <si>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</si>
  <si>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</si>
  <si>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</si>
  <si>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</si>
  <si>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</si>
  <si>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</si>
  <si>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</si>
  <si>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</si>
  <si>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</si>
  <si>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</si>
  <si>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</si>
  <si>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</si>
  <si>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</si>
  <si>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</si>
  <si>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</si>
  <si>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</si>
  <si>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</si>
  <si>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</si>
  <si>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</si>
  <si>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</si>
  <si>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</si>
  <si>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</si>
  <si>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</si>
  <si>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</si>
  <si>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</si>
  <si>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</si>
  <si>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</si>
  <si>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</si>
  <si>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</si>
  <si>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</si>
  <si>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</si>
  <si>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</si>
  <si>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</si>
  <si>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</si>
  <si>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</si>
  <si>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</si>
  <si>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</si>
  <si>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</si>
  <si>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</si>
  <si>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</si>
  <si>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</si>
  <si>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</si>
  <si>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</si>
  <si>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</si>
  <si>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</si>
  <si>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</si>
  <si>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</si>
  <si>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</si>
  <si>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</si>
  <si>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</si>
  <si>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</si>
  <si>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</si>
  <si>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</si>
  <si>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</si>
  <si>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</si>
  <si>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</si>
  <si>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</si>
  <si>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</si>
  <si>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</si>
  <si>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</si>
  <si>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</si>
  <si>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</si>
  <si>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</si>
  <si>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</si>
  <si>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</si>
  <si>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</si>
  <si>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</si>
  <si>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</si>
  <si>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</si>
  <si>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</si>
  <si>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</si>
  <si>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</si>
  <si>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</si>
  <si>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</si>
  <si>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</si>
  <si>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</si>
  <si>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</si>
  <si>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</si>
  <si>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</si>
  <si>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</si>
  <si>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</si>
  <si>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</si>
  <si>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</si>
  <si>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</si>
  <si>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</si>
  <si>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</si>
  <si>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</si>
  <si>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</si>
  <si>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</si>
  <si>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</si>
  <si>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</si>
  <si>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</si>
  <si>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</si>
  <si>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</si>
  <si>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</si>
  <si>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</si>
  <si>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</si>
  <si>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</si>
  <si>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</si>
  <si>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</si>
  <si>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</si>
  <si>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</si>
  <si>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</si>
  <si>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</si>
  <si>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</si>
  <si>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</si>
  <si>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</si>
  <si>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</si>
  <si>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</si>
  <si>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</si>
  <si>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</si>
  <si>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</si>
  <si>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</si>
  <si>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</si>
  <si>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</si>
  <si>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</si>
  <si>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</si>
  <si>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</si>
  <si>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</si>
  <si>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</si>
  <si>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</si>
  <si>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</si>
  <si>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</si>
  <si>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</si>
  <si>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</si>
  <si>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</si>
  <si>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</si>
  <si>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</si>
  <si>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</si>
  <si>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</si>
  <si>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</si>
  <si>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</si>
  <si>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</si>
  <si>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</si>
  <si>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</si>
  <si>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</si>
  <si>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</si>
  <si>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</si>
  <si>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</si>
  <si>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</si>
  <si>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</si>
  <si>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</si>
  <si>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</si>
  <si>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</si>
  <si>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</si>
  <si>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</si>
  <si>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</si>
  <si>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</si>
  <si>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</si>
  <si>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</si>
  <si>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</si>
  <si>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</si>
  <si>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</si>
  <si>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</si>
  <si>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</si>
  <si>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</si>
  <si>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</si>
  <si>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</si>
  <si>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</si>
  <si>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</si>
  <si>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</si>
  <si>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</si>
  <si>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</si>
  <si>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</si>
  <si>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</si>
  <si>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</si>
  <si>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</si>
  <si>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</si>
  <si>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</si>
  <si>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</si>
  <si>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</si>
  <si>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</si>
  <si>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</si>
  <si>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</si>
  <si>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</si>
  <si>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</si>
  <si>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</si>
  <si>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</si>
  <si>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</si>
  <si>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</si>
  <si>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</si>
  <si>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</si>
  <si>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</si>
  <si>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</si>
  <si>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</si>
  <si>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</si>
  <si>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</si>
  <si>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</si>
  <si>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</si>
  <si>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</si>
  <si>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</si>
  <si>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</si>
  <si>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</si>
  <si>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</si>
  <si>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</si>
  <si>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</si>
  <si>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</si>
  <si>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</si>
  <si>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</si>
  <si>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</si>
  <si>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</si>
  <si>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</si>
  <si>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</si>
  <si>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</si>
  <si>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</si>
  <si>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</si>
  <si>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</si>
  <si>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</si>
  <si>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</si>
  <si>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</si>
  <si>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</si>
  <si>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</si>
  <si>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</si>
  <si>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</si>
  <si>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</si>
  <si>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</si>
  <si>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</si>
  <si>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</si>
  <si>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</si>
  <si>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</si>
  <si>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</si>
  <si>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</si>
  <si>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</si>
  <si>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</si>
  <si>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</si>
  <si>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</si>
  <si>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</si>
  <si>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</si>
  <si>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</si>
  <si>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</si>
  <si>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</si>
  <si>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</si>
  <si>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</si>
  <si>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</si>
  <si>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</si>
  <si>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</si>
  <si>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</si>
  <si>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</si>
  <si>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</si>
  <si>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</si>
  <si>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</si>
  <si>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</si>
  <si>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</si>
  <si>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</si>
  <si>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</si>
  <si>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</si>
  <si>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</si>
  <si>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</si>
  <si>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</si>
  <si>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</si>
  <si>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</si>
  <si>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</si>
  <si>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</si>
  <si>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</si>
  <si>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</si>
  <si>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</si>
  <si>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</si>
  <si>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</si>
  <si>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</si>
  <si>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</si>
  <si>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</si>
  <si>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</si>
  <si>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</si>
  <si>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</si>
  <si>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</si>
  <si>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</si>
  <si>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</si>
  <si>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</si>
  <si>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</si>
  <si>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</si>
  <si>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</si>
  <si>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</si>
  <si>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</si>
  <si>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</si>
  <si>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</si>
  <si>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</si>
  <si>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</si>
  <si>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</si>
  <si>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</si>
  <si>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</si>
  <si>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</si>
  <si>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</si>
  <si>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</si>
  <si>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</si>
  <si>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</si>
  <si>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</si>
  <si>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</si>
  <si>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</si>
  <si>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</si>
  <si>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</si>
  <si>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</si>
  <si>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</si>
  <si>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</si>
  <si>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</si>
  <si>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</si>
  <si>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</si>
  <si>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</si>
  <si>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</si>
  <si>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</si>
  <si>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</si>
  <si>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</si>
  <si>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</si>
  <si>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</si>
  <si>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</si>
  <si>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</si>
  <si>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</si>
  <si>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</si>
  <si>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</si>
  <si>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</si>
  <si>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</si>
  <si>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</si>
  <si>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</si>
  <si>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</si>
  <si>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</si>
  <si>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</si>
  <si>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</si>
  <si>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</si>
  <si>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</si>
  <si>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</si>
  <si>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</si>
  <si>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</si>
  <si>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</si>
  <si>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</si>
  <si>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</si>
  <si>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</si>
  <si>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</si>
  <si>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</si>
  <si>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</si>
  <si>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</si>
  <si>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</si>
  <si>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</si>
  <si>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</si>
  <si>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</si>
  <si>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</si>
  <si>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</si>
  <si>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</si>
  <si>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</si>
  <si>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</si>
  <si>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</si>
  <si>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</si>
  <si>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</si>
  <si>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</si>
  <si>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</si>
  <si>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</si>
  <si>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</si>
  <si>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</si>
  <si>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</si>
  <si>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</si>
  <si>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</si>
  <si>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</si>
  <si>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</si>
  <si>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</si>
  <si>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</si>
  <si>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</si>
  <si>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</si>
  <si>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</si>
  <si>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</si>
  <si>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</si>
  <si>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</si>
  <si>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</si>
  <si>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</si>
  <si>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</si>
  <si>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</si>
  <si>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</si>
  <si>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</si>
  <si>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</si>
  <si>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</si>
  <si>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</si>
  <si>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</si>
  <si>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</si>
  <si>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</si>
  <si>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</si>
  <si>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</si>
  <si>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</si>
  <si>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</si>
  <si>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</si>
  <si>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</si>
  <si>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</si>
  <si>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</si>
  <si>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</si>
  <si>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</si>
  <si>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</si>
  <si>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</si>
  <si>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</si>
  <si>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</si>
  <si>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</si>
  <si>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</si>
  <si>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</si>
  <si>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</si>
  <si>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</si>
  <si>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</si>
  <si>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</si>
  <si>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</si>
  <si>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</si>
  <si>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</si>
  <si>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</si>
  <si>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</si>
  <si>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</si>
  <si>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</si>
  <si>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</si>
  <si>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</si>
  <si>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</si>
  <si>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</si>
  <si>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</si>
  <si>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</si>
  <si>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</si>
  <si>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</si>
  <si>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</si>
  <si>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</si>
  <si>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</si>
  <si>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</si>
  <si>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</si>
  <si>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</si>
  <si>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</si>
  <si>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</si>
  <si>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</si>
  <si>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</si>
  <si>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</si>
  <si>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</si>
  <si>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</si>
  <si>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</si>
  <si>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</si>
  <si>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</si>
  <si>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</si>
  <si>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</si>
  <si>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</si>
  <si>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</si>
  <si>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</si>
  <si>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</si>
  <si>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</si>
  <si>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</si>
  <si>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</si>
  <si>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</si>
  <si>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</si>
  <si>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</si>
  <si>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</si>
  <si>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</si>
  <si>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</si>
  <si>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</si>
  <si>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</si>
  <si>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</si>
  <si>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</si>
  <si>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</si>
  <si>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</si>
  <si>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</si>
  <si>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</si>
  <si>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</si>
  <si>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</si>
  <si>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</si>
  <si>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</si>
  <si>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</si>
  <si>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</si>
  <si>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</si>
  <si>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</si>
  <si>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</si>
  <si>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</si>
  <si>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</si>
  <si>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</si>
  <si>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</si>
  <si>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</si>
  <si>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</si>
  <si>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</si>
  <si>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</si>
  <si>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</si>
  <si>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</si>
  <si>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</si>
  <si>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</si>
  <si>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</si>
  <si>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</si>
  <si>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</si>
  <si>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</si>
  <si>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</si>
  <si>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</si>
  <si>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</si>
  <si>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</si>
  <si>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</si>
  <si>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</si>
  <si>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</si>
  <si>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</si>
  <si>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</si>
  <si>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</si>
  <si>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</si>
  <si>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</si>
  <si>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</si>
  <si>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</si>
  <si>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</si>
  <si>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</si>
  <si>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</si>
  <si>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</si>
  <si>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</si>
  <si>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</si>
  <si>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</si>
  <si>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</si>
  <si>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</si>
  <si>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</si>
  <si>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</si>
  <si>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</si>
  <si>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</si>
  <si>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</si>
  <si>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</si>
  <si>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</si>
  <si>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</si>
  <si>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</si>
  <si>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</si>
  <si>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</si>
  <si>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</si>
  <si>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</si>
  <si>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</si>
  <si>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</si>
  <si>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</si>
  <si>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</si>
  <si>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</si>
  <si>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</si>
  <si>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</si>
  <si>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</si>
  <si>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</si>
  <si>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</si>
  <si>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</si>
  <si>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</si>
  <si>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</si>
  <si>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</si>
  <si>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</si>
  <si>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</si>
  <si>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</si>
  <si>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</si>
  <si>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</si>
  <si>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</si>
  <si>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</si>
  <si>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</si>
  <si>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</si>
  <si>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</si>
  <si>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</si>
  <si>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</si>
  <si>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</si>
  <si>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</si>
  <si>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</si>
  <si>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</si>
  <si>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</si>
  <si>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</si>
  <si>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</si>
  <si>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</si>
  <si>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</si>
  <si>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</si>
  <si>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</si>
  <si>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</si>
  <si>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</si>
  <si>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</si>
  <si>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</si>
  <si>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</si>
  <si>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</si>
  <si>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</si>
  <si>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</si>
  <si>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</si>
  <si>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</si>
  <si>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</si>
  <si>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</si>
  <si>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</si>
  <si>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</si>
  <si>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</si>
  <si>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</si>
  <si>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</si>
  <si>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</si>
  <si>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</si>
  <si>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</si>
  <si>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</si>
  <si>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</si>
  <si>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</si>
  <si>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</si>
  <si>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</si>
  <si>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</si>
  <si>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</si>
  <si>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</si>
  <si>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</si>
  <si>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</si>
  <si>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</si>
  <si>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</si>
  <si>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</si>
  <si>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</si>
  <si>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</si>
  <si>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</si>
  <si>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</si>
  <si>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</si>
  <si>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</si>
  <si>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</si>
  <si>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</si>
  <si>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</si>
  <si>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</si>
  <si>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</si>
  <si>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</si>
  <si>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</si>
  <si>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</si>
  <si>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</si>
  <si>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</si>
  <si>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</si>
  <si>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</si>
  <si>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</si>
  <si>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</si>
  <si>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</si>
  <si>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</si>
  <si>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</si>
  <si>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</si>
  <si>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</si>
  <si>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</si>
  <si>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</si>
  <si>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</si>
  <si>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</si>
  <si>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</si>
  <si>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</si>
  <si>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</si>
  <si>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</si>
  <si>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</si>
  <si>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</si>
  <si>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</si>
  <si>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</si>
  <si>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</si>
  <si>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</si>
  <si>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</si>
  <si>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</si>
  <si>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</si>
  <si>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</si>
  <si>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</si>
  <si>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</si>
  <si>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</si>
  <si>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</si>
  <si>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</si>
  <si>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</si>
  <si>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</si>
  <si>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</si>
  <si>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</si>
  <si>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</si>
  <si>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</si>
  <si>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</si>
  <si>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</si>
  <si>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</si>
  <si>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</si>
  <si>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</si>
  <si>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</si>
  <si>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</si>
  <si>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</si>
  <si>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</si>
  <si>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</si>
  <si>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</si>
  <si>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</si>
  <si>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</si>
  <si>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</si>
  <si>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</si>
  <si>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</si>
  <si>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</si>
  <si>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</si>
  <si>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</si>
  <si>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</si>
  <si>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</si>
  <si>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</si>
  <si>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</si>
  <si>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</si>
  <si>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</si>
  <si>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</si>
  <si>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</si>
  <si>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</si>
  <si>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</si>
  <si>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</si>
  <si>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</si>
  <si>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</si>
  <si>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</si>
  <si>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</si>
  <si>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</si>
  <si>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</si>
  <si>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</si>
  <si>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</si>
  <si>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</si>
  <si>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</si>
  <si>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</si>
  <si>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</si>
  <si>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</si>
  <si>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</si>
  <si>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</si>
  <si>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</si>
  <si>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</si>
  <si>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</si>
  <si>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</si>
  <si>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</si>
  <si>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</si>
  <si>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</si>
  <si>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</si>
  <si>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</si>
  <si>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</si>
  <si>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</si>
  <si>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</si>
  <si>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</si>
  <si>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</si>
  <si>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</si>
  <si>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</si>
  <si>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</si>
  <si>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</si>
  <si>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</si>
  <si>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</si>
  <si>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</si>
  <si>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</si>
  <si>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</si>
  <si>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</si>
  <si>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</si>
  <si>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</si>
  <si>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</si>
  <si>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</si>
  <si>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</si>
  <si>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</si>
  <si>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</si>
  <si>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</si>
  <si>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</si>
  <si>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</si>
  <si>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</si>
  <si>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</si>
  <si>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</si>
  <si>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</si>
  <si>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</si>
  <si>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</si>
  <si>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</si>
  <si>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</si>
  <si>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</si>
  <si>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</si>
  <si>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</si>
  <si>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</si>
  <si>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</si>
  <si>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</si>
  <si>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</si>
  <si>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</si>
  <si>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</si>
  <si>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</si>
  <si>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</si>
  <si>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</si>
  <si>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</si>
  <si>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</si>
  <si>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</si>
  <si>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</si>
  <si>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</si>
  <si>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</si>
  <si>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</si>
  <si>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</si>
  <si>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</si>
  <si>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</si>
  <si>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</si>
  <si>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</si>
  <si>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</si>
  <si>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</si>
  <si>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</si>
  <si>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</si>
  <si>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</si>
  <si>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</si>
  <si>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</si>
  <si>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</si>
  <si>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</si>
  <si>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</si>
  <si>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</si>
  <si>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</si>
  <si>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</si>
  <si>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</si>
  <si>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</si>
  <si>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</si>
  <si>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</si>
  <si>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</si>
  <si>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</si>
  <si>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</si>
  <si>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</si>
  <si>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</si>
  <si>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</si>
  <si>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</si>
  <si>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</si>
  <si>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</si>
  <si>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</si>
  <si>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</si>
  <si>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</si>
  <si>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</si>
  <si>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</si>
  <si>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</si>
  <si>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</si>
  <si>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</si>
  <si>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</si>
  <si>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</si>
  <si>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</si>
  <si>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</si>
  <si>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</si>
  <si>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</si>
  <si>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</si>
  <si>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</si>
  <si>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</si>
  <si>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</si>
  <si>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</si>
  <si>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</si>
  <si>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</si>
  <si>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</si>
  <si>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</si>
  <si>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</si>
  <si>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</si>
  <si>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</si>
  <si>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</si>
  <si>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</si>
  <si>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</si>
  <si>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</si>
  <si>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</si>
  <si>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</si>
  <si>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</si>
  <si>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</si>
  <si>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</si>
  <si>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</si>
  <si>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</si>
  <si>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</si>
  <si>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</si>
  <si>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</si>
  <si>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</si>
  <si>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</si>
  <si>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</si>
  <si>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</si>
  <si>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</si>
  <si>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</si>
  <si>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</si>
  <si>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</si>
  <si>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</si>
  <si>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</si>
  <si>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</si>
  <si>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</si>
  <si>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</si>
  <si>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</si>
  <si>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</si>
  <si>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</si>
  <si>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</si>
  <si>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</si>
  <si>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</si>
  <si>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</si>
  <si>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</si>
  <si>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</si>
  <si>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</si>
  <si>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</si>
  <si>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</si>
  <si>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</si>
  <si>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</si>
  <si>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</si>
  <si>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</si>
  <si>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</si>
  <si>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</si>
  <si>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</si>
  <si>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</si>
  <si>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</si>
  <si>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</si>
  <si>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</si>
  <si>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</si>
  <si>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</si>
  <si>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</si>
  <si>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</si>
  <si>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</si>
  <si>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</si>
  <si>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</si>
  <si>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</si>
  <si>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</si>
  <si>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</si>
  <si>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</si>
  <si>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</si>
  <si>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</si>
  <si>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</si>
  <si>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</si>
  <si>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</si>
  <si>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</si>
  <si>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</si>
  <si>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</si>
  <si>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</si>
  <si>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</si>
  <si>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</si>
  <si>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</si>
  <si>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</si>
  <si>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</si>
  <si>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</si>
  <si>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</si>
  <si>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</si>
  <si>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</si>
  <si>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</si>
  <si>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</si>
  <si>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</si>
  <si>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</si>
  <si>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</si>
  <si>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</si>
  <si>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</si>
  <si>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</si>
  <si>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</si>
  <si>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</si>
  <si>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</si>
  <si>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</si>
  <si>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</si>
  <si>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</si>
  <si>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</si>
  <si>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</si>
  <si>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</si>
  <si>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</si>
  <si>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</si>
  <si>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</si>
  <si>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</si>
  <si>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</si>
  <si>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</si>
  <si>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</si>
  <si>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</si>
  <si>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</si>
  <si>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</si>
  <si>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</si>
  <si>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</si>
  <si>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</si>
  <si>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</si>
  <si>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</si>
  <si>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</si>
  <si>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</si>
  <si>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</si>
  <si>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</si>
  <si>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</si>
  <si>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</si>
  <si>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</si>
  <si>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</si>
  <si>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</si>
  <si>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</si>
  <si>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</si>
  <si>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</si>
  <si>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</si>
  <si>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</si>
  <si>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</si>
  <si>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</si>
  <si>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</si>
  <si>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</si>
  <si>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</si>
  <si>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</si>
  <si>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</si>
  <si>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</si>
  <si>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</si>
  <si>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</si>
  <si>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</si>
  <si>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</si>
  <si>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</si>
  <si>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</si>
  <si>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</si>
  <si>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</si>
  <si>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</si>
  <si>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</si>
  <si>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</si>
  <si>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</si>
  <si>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</si>
  <si>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</si>
  <si>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</si>
  <si>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</si>
  <si>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</si>
  <si>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</si>
  <si>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</si>
  <si>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</si>
  <si>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</si>
  <si>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</si>
  <si>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</si>
  <si>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</si>
  <si>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</si>
  <si>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</si>
  <si>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</si>
  <si>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</si>
  <si>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</si>
  <si>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</si>
  <si>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</si>
  <si>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</si>
  <si>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</si>
  <si>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</si>
  <si>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</si>
  <si>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</si>
  <si>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</si>
  <si>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</si>
  <si>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</si>
  <si>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</si>
  <si>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</si>
  <si>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</si>
  <si>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</si>
  <si>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</si>
  <si>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</si>
  <si>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</si>
  <si>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</si>
  <si>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</si>
  <si>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</si>
  <si>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</si>
  <si>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</si>
  <si>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</si>
  <si>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</si>
  <si>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</si>
  <si>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</si>
  <si>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</si>
  <si>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</si>
  <si>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</si>
  <si>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</si>
  <si>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</si>
  <si>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</si>
  <si>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</si>
  <si>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</si>
  <si>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</si>
  <si>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</si>
  <si>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</si>
  <si>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</si>
  <si>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</si>
  <si>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</si>
  <si>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</si>
  <si>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</si>
  <si>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</si>
  <si>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</si>
  <si>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</si>
  <si>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</si>
  <si>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</si>
  <si>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</si>
  <si>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</si>
  <si>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</si>
  <si>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</si>
  <si>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</si>
  <si>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</si>
  <si>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</si>
  <si>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</si>
  <si>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</si>
  <si>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</si>
  <si>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</si>
  <si>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</si>
  <si>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</si>
  <si>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</si>
  <si>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</si>
  <si>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</si>
  <si>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</si>
  <si>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</si>
  <si>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</si>
  <si>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</si>
  <si>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</si>
  <si>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</si>
  <si>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</si>
  <si>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</si>
  <si>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</si>
  <si>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</si>
  <si>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</si>
  <si>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</si>
  <si>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</si>
  <si>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</si>
  <si>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</si>
  <si>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</si>
  <si>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</si>
  <si>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</si>
  <si>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</si>
  <si>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</si>
  <si>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</si>
  <si>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</si>
  <si>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</si>
  <si>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</si>
  <si>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</si>
  <si>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</si>
  <si>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</si>
  <si>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</si>
  <si>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</si>
  <si>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</si>
  <si>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</si>
  <si>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</si>
  <si>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</si>
  <si>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</si>
  <si>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</si>
  <si>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</si>
  <si>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</si>
  <si>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</si>
  <si>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</si>
  <si>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</si>
  <si>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</si>
  <si>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</si>
  <si>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</si>
  <si>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</si>
  <si>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</si>
  <si>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</si>
  <si>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</si>
  <si>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</si>
  <si>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</si>
  <si>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</si>
  <si>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</si>
  <si>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</si>
  <si>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</si>
  <si>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</si>
  <si>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</si>
  <si>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</si>
  <si>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</si>
  <si>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</si>
  <si>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</si>
  <si>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</si>
  <si>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</si>
  <si>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</si>
  <si>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</si>
  <si>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</si>
  <si>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</si>
  <si>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</si>
  <si>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</si>
  <si>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</si>
  <si>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</si>
  <si>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</si>
  <si>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</si>
  <si>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</si>
  <si>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</si>
  <si>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</si>
  <si>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</si>
  <si>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</si>
  <si>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</si>
  <si>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</si>
  <si>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</si>
  <si>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</si>
  <si>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</si>
  <si>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</si>
  <si>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</si>
  <si>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</si>
  <si>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</si>
  <si>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</si>
  <si>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</si>
  <si>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</si>
  <si>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</si>
  <si>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</si>
  <si>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</si>
  <si>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</si>
  <si>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</si>
  <si>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</si>
  <si>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</si>
  <si>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</si>
  <si>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</si>
  <si>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</si>
  <si>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</si>
  <si>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</si>
  <si>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</si>
  <si>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</si>
  <si>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</si>
  <si>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</si>
  <si>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</si>
  <si>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</si>
  <si>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</si>
  <si>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</si>
  <si>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</si>
  <si>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</si>
  <si>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</si>
  <si>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</si>
  <si>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</si>
  <si>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</si>
  <si>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</si>
  <si>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</si>
  <si>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</si>
  <si>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</si>
  <si>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</si>
  <si>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</si>
  <si>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</si>
  <si>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</si>
  <si>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</si>
  <si>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</si>
  <si>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</si>
  <si>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</si>
  <si>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</si>
  <si>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</si>
  <si>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</si>
  <si>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</si>
  <si>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</si>
  <si>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</si>
  <si>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</si>
  <si>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</si>
  <si>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</si>
  <si>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</si>
  <si>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</si>
  <si>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</si>
  <si>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</si>
  <si>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</si>
  <si>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</si>
  <si>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</si>
  <si>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</si>
  <si>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</si>
  <si>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</si>
  <si>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</si>
  <si>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</si>
  <si>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</si>
  <si>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</si>
  <si>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</si>
  <si>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</si>
  <si>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</si>
  <si>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</si>
  <si>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</si>
  <si>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</si>
  <si>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</si>
  <si>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</si>
  <si>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</si>
  <si>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</si>
  <si>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</si>
  <si>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</si>
  <si>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</si>
  <si>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</si>
  <si>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</si>
  <si>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</si>
  <si>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</si>
  <si>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</si>
  <si>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</si>
  <si>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</si>
  <si>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</si>
  <si>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</si>
  <si>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</si>
  <si>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</si>
  <si>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</si>
  <si>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</si>
  <si>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</si>
  <si>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</si>
  <si>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</si>
  <si>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</si>
  <si>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</si>
  <si>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</si>
  <si>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</si>
  <si>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</si>
  <si>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</si>
  <si>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</si>
  <si>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</si>
  <si>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</si>
  <si>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</si>
  <si>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</si>
  <si>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</si>
  <si>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</si>
  <si>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</si>
  <si>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</si>
  <si>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</si>
  <si>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</si>
  <si>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</si>
  <si>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</si>
  <si>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</si>
  <si>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</si>
  <si>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</si>
  <si>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</si>
  <si>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</si>
  <si>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</si>
  <si>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</si>
  <si>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</si>
  <si>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</si>
  <si>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</si>
  <si>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</si>
  <si>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</si>
  <si>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</si>
  <si>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</si>
  <si>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</si>
  <si>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</si>
  <si>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</si>
  <si>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</si>
  <si>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</si>
  <si>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</si>
  <si>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</si>
  <si>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</si>
  <si>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</si>
  <si>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</si>
  <si>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</si>
  <si>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</si>
  <si>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</si>
  <si>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</si>
  <si>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</si>
  <si>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</si>
  <si>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</si>
  <si>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</si>
  <si>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</si>
  <si>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</si>
  <si>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</si>
  <si>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</si>
  <si>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</si>
  <si>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</si>
  <si>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</si>
  <si>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</si>
  <si>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</si>
  <si>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</si>
  <si>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</si>
  <si>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</si>
  <si>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</si>
  <si>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</si>
  <si>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</si>
  <si>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</si>
  <si>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</si>
  <si>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</si>
  <si>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</si>
  <si>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</si>
  <si>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</si>
  <si>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</si>
  <si>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</si>
  <si>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</si>
  <si>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</si>
  <si>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</si>
  <si>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</si>
  <si>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</si>
  <si>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</si>
  <si>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</si>
  <si>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</si>
  <si>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</si>
  <si>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</si>
  <si>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</si>
  <si>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</si>
  <si>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</si>
  <si>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</si>
  <si>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</si>
  <si>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</si>
  <si>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</si>
  <si>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</si>
  <si>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</si>
  <si>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</si>
  <si>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</si>
  <si>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</si>
  <si>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</si>
  <si>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</si>
  <si>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</si>
  <si>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</si>
  <si>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</si>
  <si>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</si>
  <si>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</si>
  <si>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</si>
  <si>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</si>
  <si>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</si>
  <si>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</si>
  <si>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</si>
  <si>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</si>
  <si>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</si>
  <si>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</si>
  <si>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</si>
  <si>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</si>
  <si>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</si>
  <si>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</si>
  <si>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</si>
  <si>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</si>
  <si>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</si>
  <si>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</si>
  <si>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</si>
  <si>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</si>
  <si>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</si>
  <si>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</si>
  <si>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</si>
  <si>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</si>
  <si>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</si>
  <si>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</si>
  <si>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</si>
  <si>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</si>
  <si>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</si>
  <si>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</si>
  <si>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</si>
  <si>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</si>
  <si>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</si>
  <si>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</si>
  <si>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</si>
  <si>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</si>
  <si>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</si>
  <si>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</si>
  <si>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</si>
  <si>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</si>
  <si>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</si>
  <si>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</si>
  <si>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</si>
  <si>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</si>
  <si>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</si>
  <si>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</si>
  <si>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</si>
  <si>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</si>
  <si>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</si>
  <si>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</si>
  <si>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</si>
  <si>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</si>
  <si>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</si>
  <si>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</si>
  <si>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</si>
  <si>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</si>
  <si>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</si>
  <si>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</si>
  <si>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</si>
  <si>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</si>
  <si>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</si>
  <si>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</si>
  <si>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</si>
  <si>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</si>
  <si>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</si>
  <si>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</si>
  <si>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</si>
  <si>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</si>
  <si>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</si>
  <si>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</si>
  <si>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</si>
  <si>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</si>
  <si>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</si>
  <si>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</si>
  <si>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</si>
  <si>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</si>
  <si>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</si>
  <si>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</si>
  <si>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</si>
  <si>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</si>
  <si>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</si>
  <si>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</si>
  <si>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</si>
  <si>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</si>
  <si>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</si>
  <si>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</si>
  <si>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</si>
  <si>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</si>
  <si>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</si>
  <si>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</si>
  <si>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</si>
  <si>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</si>
  <si>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</si>
  <si>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</si>
  <si>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</si>
  <si>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</si>
  <si>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</si>
  <si>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</si>
  <si>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</si>
  <si>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</si>
  <si>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</si>
  <si>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</si>
  <si>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</si>
  <si>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</si>
  <si>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</si>
  <si>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</si>
  <si>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</si>
  <si>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</si>
  <si>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</si>
  <si>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</si>
  <si>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</si>
  <si>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</si>
  <si>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</si>
  <si>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</si>
  <si>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</si>
  <si>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</si>
  <si>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</si>
  <si>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</si>
  <si>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</si>
  <si>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</si>
  <si>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</si>
  <si>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</si>
  <si>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</si>
  <si>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</si>
  <si>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</si>
  <si>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</si>
  <si>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</si>
  <si>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</si>
  <si>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</si>
  <si>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</si>
  <si>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</si>
  <si>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</si>
  <si>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</si>
  <si>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</si>
  <si>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</si>
  <si>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</si>
  <si>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</si>
  <si>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</si>
  <si>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</si>
  <si>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</si>
  <si>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</si>
  <si>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</si>
  <si>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</si>
  <si>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</si>
  <si>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</si>
  <si>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</si>
  <si>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</si>
  <si>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</si>
  <si>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</si>
  <si>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</si>
  <si>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</si>
  <si>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</si>
  <si>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</si>
  <si>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</si>
  <si>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</si>
  <si>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</si>
  <si>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</si>
  <si>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</si>
  <si>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</si>
  <si>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</si>
  <si>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</si>
  <si>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</si>
  <si>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</si>
  <si>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</si>
  <si>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</si>
  <si>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</si>
  <si>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</si>
  <si>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</si>
  <si>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</si>
  <si>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</si>
  <si>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</si>
  <si>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</si>
  <si>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</si>
  <si>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</si>
  <si>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</si>
  <si>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</si>
  <si>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</si>
  <si>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</si>
  <si>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</si>
  <si>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</si>
  <si>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</si>
  <si>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</si>
  <si>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</si>
  <si>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</si>
  <si>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</si>
  <si>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</si>
  <si>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</si>
  <si>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</si>
  <si>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</si>
  <si>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</si>
  <si>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</si>
  <si>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</si>
  <si>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</si>
  <si>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</si>
  <si>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</si>
  <si>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</si>
  <si>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</si>
  <si>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</si>
  <si>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</si>
  <si>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</si>
  <si>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</si>
  <si>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</si>
  <si>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</si>
  <si>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</si>
  <si>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</si>
  <si>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</si>
  <si>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</si>
  <si>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</si>
  <si>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</si>
  <si>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</si>
  <si>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</si>
  <si>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</si>
  <si>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</si>
  <si>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</si>
  <si>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</si>
  <si>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</si>
  <si>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</si>
  <si>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</si>
  <si>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</si>
  <si>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</si>
  <si>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</si>
  <si>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</si>
  <si>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</si>
  <si>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</si>
  <si>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</si>
  <si>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</si>
  <si>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</si>
  <si>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</si>
  <si>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</si>
  <si>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</si>
  <si>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</si>
  <si>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</si>
  <si>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</si>
  <si>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</si>
  <si>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</si>
  <si>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</si>
  <si>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</si>
  <si>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</si>
  <si>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</si>
  <si>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</si>
  <si>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</si>
  <si>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</si>
  <si>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</si>
  <si>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</si>
  <si>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</si>
  <si>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</si>
  <si>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</si>
  <si>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</si>
  <si>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</si>
  <si>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</si>
  <si>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</si>
  <si>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</si>
  <si>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</si>
  <si>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</si>
  <si>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</si>
  <si>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</si>
  <si>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</si>
  <si>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</si>
  <si>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</si>
  <si>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</si>
  <si>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</si>
  <si>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</si>
  <si>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</si>
  <si>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</si>
  <si>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</si>
  <si>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</si>
  <si>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</si>
  <si>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</si>
  <si>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</si>
  <si>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</si>
  <si>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</si>
  <si>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</si>
  <si>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</si>
  <si>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</si>
  <si>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</si>
  <si>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</si>
  <si>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</si>
  <si>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</si>
  <si>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</si>
  <si>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</si>
  <si>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</si>
  <si>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</si>
  <si>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</si>
  <si>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</si>
  <si>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</si>
  <si>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</si>
  <si>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</si>
  <si>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</si>
  <si>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</si>
  <si>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</si>
  <si>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</si>
  <si>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</si>
  <si>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</si>
  <si>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</si>
  <si>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</si>
  <si>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</si>
  <si>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</si>
  <si>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</si>
  <si>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</si>
  <si>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</si>
  <si>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</si>
  <si>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</si>
  <si>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</si>
  <si>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</si>
  <si>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</si>
  <si>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</si>
  <si>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</si>
  <si>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</si>
  <si>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</si>
  <si>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</si>
  <si>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</si>
  <si>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</si>
  <si>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</si>
  <si>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</si>
  <si>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</si>
  <si>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</si>
  <si>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</si>
  <si>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</si>
  <si>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</si>
  <si>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</si>
  <si>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</si>
  <si>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</si>
  <si>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</si>
  <si>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</si>
  <si>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</si>
  <si>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</si>
  <si>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</si>
  <si>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</si>
  <si>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</si>
  <si>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</si>
  <si>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</si>
  <si>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</si>
  <si>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</si>
  <si>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</si>
  <si>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</si>
  <si>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</si>
  <si>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</si>
  <si>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</si>
  <si>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</si>
  <si>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</si>
  <si>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</si>
  <si>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</si>
  <si>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</si>
  <si>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</si>
  <si>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</si>
  <si>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</si>
  <si>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</si>
  <si>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</si>
  <si>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</si>
  <si>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</si>
  <si>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</si>
  <si>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</si>
  <si>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</si>
  <si>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</si>
  <si>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</si>
  <si>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</si>
  <si>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</si>
  <si>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</si>
  <si>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</si>
  <si>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</si>
  <si>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</si>
  <si>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</si>
  <si>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</si>
  <si>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</si>
  <si>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</si>
  <si>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</si>
  <si>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</si>
  <si>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</si>
  <si>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</si>
  <si>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</si>
  <si>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</si>
  <si>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</si>
  <si>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</si>
  <si>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</si>
  <si>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</si>
  <si>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</si>
  <si>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</si>
  <si>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</si>
  <si>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</si>
  <si>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</si>
  <si>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</si>
  <si>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</si>
  <si>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</si>
  <si>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</si>
  <si>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</si>
  <si>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</si>
  <si>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</si>
  <si>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</si>
  <si>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</si>
  <si>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</si>
  <si>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</si>
  <si>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</si>
  <si>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</si>
  <si>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</si>
  <si>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</si>
  <si>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</si>
  <si>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</si>
  <si>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</si>
  <si>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</si>
  <si>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</si>
  <si>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</si>
  <si>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</si>
  <si>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</si>
  <si>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</si>
  <si>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</si>
  <si>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</si>
  <si>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</si>
  <si>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</si>
  <si>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</si>
  <si>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</si>
  <si>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</si>
  <si>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</si>
  <si>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</si>
  <si>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</si>
  <si>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</si>
  <si>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</si>
  <si>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</si>
  <si>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</si>
  <si>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</si>
  <si>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</si>
  <si>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</si>
  <si>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</si>
  <si>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</si>
  <si>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</si>
  <si>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</si>
  <si>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</si>
  <si>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</si>
  <si>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</si>
  <si>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</si>
  <si>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</si>
  <si>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</si>
  <si>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</si>
  <si>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</si>
  <si>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</si>
  <si>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</si>
  <si>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</si>
  <si>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</si>
  <si>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</si>
  <si>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</si>
  <si>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</si>
  <si>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</si>
  <si>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</si>
  <si>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</si>
  <si>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</si>
  <si>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</si>
  <si>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</si>
  <si>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</si>
  <si>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</si>
  <si>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</si>
  <si>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</si>
  <si>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</si>
  <si>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</si>
  <si>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</si>
  <si>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</si>
  <si>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</si>
  <si>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</si>
  <si>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</si>
  <si>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</si>
  <si>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</si>
  <si>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</si>
  <si>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</si>
  <si>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</si>
  <si>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</si>
  <si>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</si>
  <si>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</si>
  <si>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</si>
  <si>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</si>
  <si>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</si>
  <si>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</si>
  <si>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</si>
  <si>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</si>
  <si>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</si>
  <si>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</si>
  <si>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</si>
  <si>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</si>
  <si>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</si>
  <si>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</si>
  <si>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</si>
  <si>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</si>
  <si>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</si>
  <si>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</si>
  <si>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</si>
  <si>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</si>
  <si>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</si>
  <si>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</si>
  <si>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</si>
  <si>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</si>
  <si>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</si>
  <si>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</si>
  <si>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</si>
  <si>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</si>
  <si>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</si>
  <si>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</si>
  <si>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</si>
  <si>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</si>
  <si>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</si>
  <si>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</si>
  <si>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</si>
  <si>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</si>
  <si>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</si>
  <si>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</si>
  <si>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</si>
  <si>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</si>
  <si>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</si>
  <si>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</si>
  <si>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</si>
  <si>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</si>
  <si>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</si>
  <si>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</si>
  <si>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</si>
  <si>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</si>
  <si>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</si>
  <si>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</si>
  <si>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</si>
  <si>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</si>
  <si>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</si>
  <si>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</si>
  <si>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</si>
  <si>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</si>
  <si>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</si>
  <si>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</si>
  <si>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</si>
  <si>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</si>
  <si>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</si>
  <si>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</si>
  <si>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</si>
  <si>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</si>
  <si>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</si>
  <si>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</si>
  <si>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</si>
  <si>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</si>
  <si>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</si>
  <si>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</si>
  <si>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</si>
  <si>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</si>
  <si>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</si>
  <si>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</si>
  <si>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</si>
  <si>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</si>
  <si>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</si>
  <si>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</si>
  <si>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</si>
  <si>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</si>
  <si>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</si>
  <si>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</si>
  <si>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</si>
  <si>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</si>
  <si>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</si>
  <si>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</si>
  <si>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</si>
  <si>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</si>
  <si>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</si>
  <si>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</si>
  <si>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</si>
  <si>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</si>
  <si>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</si>
  <si>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</si>
  <si>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</si>
  <si>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</si>
  <si>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</si>
  <si>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</si>
  <si>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</si>
  <si>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</si>
  <si>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</si>
  <si>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</si>
  <si>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</si>
  <si>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</si>
  <si>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</si>
  <si>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</si>
  <si>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</si>
  <si>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</si>
  <si>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</si>
  <si>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</si>
  <si>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</si>
  <si>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</si>
  <si>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</si>
  <si>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</si>
  <si>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</si>
  <si>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</si>
  <si>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</si>
  <si>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</si>
  <si>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</si>
  <si>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</si>
  <si>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</si>
  <si>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</si>
  <si>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</si>
  <si>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</si>
  <si>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</si>
  <si>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</si>
  <si>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</si>
  <si>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</si>
  <si>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</si>
  <si>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</si>
  <si>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</si>
  <si>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</si>
  <si>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</si>
  <si>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</si>
  <si>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</si>
  <si>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</si>
  <si>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</si>
  <si>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</si>
  <si>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</si>
  <si>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</si>
  <si>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</si>
  <si>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</si>
  <si>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</si>
  <si>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</si>
  <si>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</si>
  <si>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</si>
  <si>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</si>
  <si>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</si>
  <si>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</si>
  <si>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</si>
  <si>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</si>
  <si>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</si>
  <si>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</si>
  <si>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</si>
  <si>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</si>
  <si>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</si>
  <si>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</si>
  <si>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</si>
  <si>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</si>
  <si>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</si>
  <si>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</si>
  <si>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</si>
  <si>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</si>
  <si>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</si>
  <si>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</si>
  <si>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</si>
  <si>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</si>
  <si>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</si>
  <si>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</si>
  <si>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</si>
  <si>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</si>
  <si>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</si>
  <si>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</si>
  <si>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</si>
  <si>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</si>
  <si>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</si>
  <si>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</si>
  <si>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</si>
  <si>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</si>
  <si>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</si>
  <si>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</si>
  <si>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</si>
  <si>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</si>
  <si>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</si>
  <si>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</si>
  <si>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</si>
  <si>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</si>
  <si>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</si>
  <si>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</si>
  <si>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</si>
  <si>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</si>
  <si>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</si>
  <si>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</si>
  <si>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</si>
  <si>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</si>
  <si>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</si>
  <si>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</si>
  <si>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</si>
  <si>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</si>
  <si>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</si>
  <si>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</si>
  <si>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</si>
  <si>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</si>
  <si>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</si>
  <si>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</si>
  <si>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</si>
  <si>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</si>
  <si>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</si>
  <si>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</si>
  <si>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</si>
  <si>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</si>
  <si>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</si>
  <si>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</si>
  <si>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</si>
  <si>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</si>
  <si>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</si>
  <si>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</si>
  <si>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</si>
  <si>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</si>
  <si>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</si>
  <si>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</si>
  <si>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</si>
  <si>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</si>
  <si>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</si>
  <si>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</si>
  <si>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</si>
  <si>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</si>
  <si>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</si>
  <si>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</si>
  <si>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</si>
  <si>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</si>
  <si>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</si>
  <si>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</si>
  <si>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</si>
  <si>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</si>
  <si>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</si>
  <si>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</si>
  <si>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</si>
  <si>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</si>
  <si>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</si>
  <si>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</si>
  <si>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</si>
  <si>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</si>
  <si>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</si>
  <si>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</si>
  <si>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</si>
  <si>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</si>
  <si>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</si>
  <si>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</si>
  <si>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</si>
  <si>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</si>
  <si>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</si>
  <si>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</si>
  <si>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</si>
  <si>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</si>
  <si>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</si>
  <si>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</si>
  <si>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</si>
  <si>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</si>
  <si>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</si>
  <si>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</si>
  <si>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</si>
  <si>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</si>
  <si>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</si>
  <si>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</si>
  <si>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</si>
  <si>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</si>
  <si>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</si>
  <si>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</si>
  <si>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</si>
  <si>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</si>
  <si>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</si>
  <si>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</si>
  <si>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</si>
  <si>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</si>
  <si>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</si>
  <si>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</si>
  <si>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</si>
  <si>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</si>
  <si>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</si>
  <si>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</si>
  <si>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</si>
  <si>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</si>
  <si>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</si>
  <si>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</si>
  <si>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</si>
  <si>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</si>
  <si>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</si>
  <si>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</si>
  <si>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</si>
  <si>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</si>
  <si>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</si>
  <si>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</si>
  <si>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</si>
  <si>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</si>
  <si>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</si>
  <si>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</si>
  <si>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</si>
  <si>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</si>
  <si>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</si>
  <si>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</si>
  <si>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</si>
  <si>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</si>
  <si>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</si>
  <si>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</si>
  <si>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</si>
  <si>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</si>
  <si>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</si>
  <si>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</si>
  <si>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</si>
  <si>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</si>
  <si>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</si>
  <si>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</si>
  <si>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</si>
  <si>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</si>
  <si>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</si>
  <si>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</si>
  <si>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</si>
  <si>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</si>
  <si>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</si>
  <si>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</si>
  <si>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</si>
  <si>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</si>
  <si>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</si>
  <si>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</si>
  <si>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</si>
  <si>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</si>
  <si>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</si>
  <si>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</si>
  <si>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</si>
  <si>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</si>
  <si>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</si>
  <si>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</si>
  <si>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</si>
  <si>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</si>
  <si>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</si>
  <si>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</si>
  <si>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</si>
  <si>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</si>
  <si>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</si>
  <si>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</si>
  <si>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</si>
  <si>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</si>
  <si>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</si>
  <si>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</si>
  <si>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</si>
  <si>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</si>
  <si>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</si>
  <si>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</si>
  <si>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</si>
  <si>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</si>
  <si>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</si>
  <si>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</si>
  <si>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</si>
  <si>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</si>
  <si>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</si>
  <si>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</si>
  <si>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</si>
  <si>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</si>
  <si>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</si>
  <si>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</si>
  <si>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</si>
  <si>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</si>
  <si>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</si>
  <si>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</si>
  <si>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</si>
  <si>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</si>
  <si>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</si>
  <si>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</si>
  <si>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</si>
  <si>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</si>
  <si>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</si>
  <si>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</si>
  <si>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</si>
  <si>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</si>
  <si>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</si>
  <si>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</si>
  <si>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</si>
  <si>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</si>
  <si>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</si>
  <si>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</si>
  <si>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</si>
  <si>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</si>
  <si>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</si>
  <si>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</si>
  <si>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</si>
  <si>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</si>
  <si>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</si>
  <si>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</si>
  <si>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</si>
  <si>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</si>
  <si>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</si>
  <si>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</si>
  <si>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</si>
  <si>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</si>
  <si>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</si>
  <si>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</si>
  <si>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</si>
  <si>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</si>
  <si>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</si>
  <si>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</si>
  <si>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</si>
  <si>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</si>
  <si>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</si>
  <si>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</si>
  <si>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</si>
  <si>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</si>
  <si>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</si>
  <si>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</si>
  <si>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</si>
  <si>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</si>
  <si>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</si>
  <si>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</si>
  <si>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</si>
  <si>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</si>
  <si>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</si>
  <si>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</si>
  <si>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</si>
  <si>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</si>
  <si>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</si>
  <si>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</si>
  <si>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</si>
  <si>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</si>
  <si>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</si>
  <si>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</si>
  <si>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</si>
  <si>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</si>
  <si>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</si>
  <si>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</si>
  <si>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</si>
  <si>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</si>
  <si>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</si>
  <si>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</si>
  <si>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</si>
  <si>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</si>
  <si>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</si>
  <si>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</si>
  <si>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</si>
  <si>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</si>
  <si>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</si>
  <si>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</si>
  <si>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</si>
  <si>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</si>
  <si>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</si>
  <si>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</si>
  <si>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</si>
  <si>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</si>
  <si>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</si>
  <si>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</si>
  <si>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</si>
  <si>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</si>
  <si>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</si>
  <si>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</si>
  <si>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</si>
  <si>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</si>
  <si>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</si>
  <si>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</si>
  <si>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</si>
  <si>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</si>
  <si>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</si>
  <si>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</si>
  <si>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</si>
  <si>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</si>
  <si>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</si>
  <si>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</si>
  <si>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</si>
  <si>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</si>
  <si>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</si>
  <si>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</si>
  <si>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</si>
  <si>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</si>
  <si>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</si>
  <si>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</si>
  <si>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</si>
  <si>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</si>
  <si>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</si>
  <si>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</si>
  <si>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</si>
  <si>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</si>
  <si>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</si>
  <si>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</si>
  <si>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</si>
  <si>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</si>
  <si>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</si>
  <si>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</si>
  <si>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</si>
  <si>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</si>
  <si>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</si>
  <si>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</si>
  <si>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</si>
  <si>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</si>
  <si>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</si>
  <si>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</si>
  <si>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</si>
  <si>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</si>
  <si>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</si>
  <si>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</si>
  <si>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</si>
  <si>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</si>
  <si>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</si>
  <si>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</si>
  <si>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</si>
  <si>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</si>
  <si>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</si>
  <si>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</si>
  <si>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</si>
  <si>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</si>
  <si>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</si>
  <si>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</si>
  <si>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</si>
  <si>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</si>
  <si>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</si>
  <si>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</si>
  <si>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</si>
  <si>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</si>
  <si>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</si>
  <si>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</si>
  <si>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</si>
  <si>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</si>
  <si>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</si>
  <si>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</si>
  <si>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</si>
  <si>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</si>
  <si>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</si>
  <si>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</si>
  <si>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</si>
  <si>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</si>
  <si>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</si>
  <si>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</si>
  <si>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</si>
  <si>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</si>
  <si>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</si>
  <si>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</si>
  <si>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</si>
  <si>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</si>
  <si>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</si>
  <si>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</si>
  <si>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</si>
  <si>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</si>
  <si>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</si>
  <si>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</si>
  <si>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</si>
  <si>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</si>
  <si>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</si>
  <si>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</si>
  <si>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</si>
  <si>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</si>
  <si>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</si>
  <si>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</si>
  <si>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</si>
  <si>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</si>
  <si>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</si>
  <si>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</si>
  <si>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</si>
  <si>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</si>
  <si>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</si>
  <si>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</si>
  <si>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</si>
  <si>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</si>
  <si>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</si>
  <si>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</si>
  <si>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</si>
  <si>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</si>
  <si>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</si>
  <si>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</si>
  <si>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</si>
  <si>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</si>
  <si>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</si>
  <si>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</si>
  <si>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</si>
  <si>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</si>
  <si>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</si>
  <si>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</si>
  <si>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</si>
  <si>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</si>
  <si>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</si>
  <si>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</si>
  <si>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</si>
  <si>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</si>
  <si>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</si>
  <si>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</si>
  <si>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</si>
  <si>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</si>
  <si>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</si>
  <si>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</si>
  <si>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</si>
  <si>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</si>
  <si>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</si>
  <si>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</si>
  <si>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</si>
  <si>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</si>
  <si>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</si>
  <si>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</si>
  <si>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</si>
  <si>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</si>
  <si>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</si>
  <si>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</si>
  <si>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</si>
  <si>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</si>
  <si>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</si>
  <si>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</si>
  <si>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</si>
  <si>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</si>
  <si>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</si>
  <si>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</si>
  <si>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</si>
  <si>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</si>
  <si>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</si>
  <si>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</si>
  <si>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</si>
  <si>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</si>
  <si>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</si>
  <si>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</si>
  <si>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</si>
  <si>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</si>
  <si>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</si>
  <si>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</si>
  <si>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</si>
  <si>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</si>
  <si>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</si>
  <si>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</si>
  <si>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</si>
  <si>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</si>
  <si>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</si>
  <si>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</si>
  <si>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</si>
  <si>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</si>
  <si>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</si>
  <si>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</si>
  <si>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</si>
  <si>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</si>
  <si>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</si>
  <si>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</si>
  <si>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</si>
  <si>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</si>
  <si>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</si>
  <si>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</si>
  <si>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</si>
  <si>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</si>
  <si>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</si>
  <si>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</si>
  <si>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</si>
  <si>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</si>
  <si>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</si>
  <si>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</si>
  <si>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</si>
  <si>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</si>
  <si>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</si>
  <si>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</si>
  <si>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</si>
  <si>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</si>
  <si>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</si>
  <si>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</si>
  <si>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</si>
  <si>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</si>
  <si>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</si>
  <si>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</si>
  <si>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</si>
  <si>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</si>
  <si>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</si>
  <si>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</si>
  <si>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</si>
  <si>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</si>
  <si>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</si>
  <si>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</si>
  <si>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</si>
  <si>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</si>
  <si>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</si>
  <si>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</si>
  <si>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</si>
  <si>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</si>
  <si>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</si>
  <si>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</si>
  <si>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</si>
  <si>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</si>
  <si>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</si>
  <si>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</si>
  <si>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</si>
  <si>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</si>
  <si>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</si>
  <si>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</si>
  <si>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</si>
  <si>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</si>
  <si>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</si>
  <si>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</si>
  <si>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</si>
  <si>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</si>
  <si>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</si>
  <si>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</si>
  <si>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</si>
  <si>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</si>
  <si>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</si>
  <si>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</si>
  <si>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</si>
  <si>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</si>
  <si>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</si>
  <si>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</si>
  <si>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</si>
  <si>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</si>
  <si>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</si>
  <si>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</si>
  <si>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</si>
  <si>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</si>
  <si>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</si>
  <si>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</si>
  <si>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</si>
  <si>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</si>
  <si>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</si>
  <si>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</si>
  <si>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</si>
  <si>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</si>
  <si>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</si>
  <si>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</si>
  <si>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</si>
  <si>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</si>
  <si>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</si>
  <si>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</si>
  <si>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</si>
  <si>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</si>
  <si>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</si>
  <si>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</si>
  <si>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</si>
  <si>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</si>
  <si>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</si>
  <si>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</si>
  <si>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</si>
  <si>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</si>
  <si>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</si>
  <si>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</si>
  <si>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</si>
  <si>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</si>
  <si>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</si>
  <si>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</si>
  <si>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</si>
  <si>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</si>
  <si>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</si>
  <si>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</si>
  <si>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</si>
  <si>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</si>
  <si>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</si>
  <si>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</si>
  <si>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</si>
  <si>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</si>
  <si>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</si>
  <si>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</si>
  <si>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</si>
  <si>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</si>
  <si>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</si>
  <si>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</si>
  <si>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</si>
  <si>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</si>
  <si>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</si>
  <si>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</si>
  <si>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</si>
  <si>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</si>
  <si>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</si>
  <si>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</si>
  <si>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</si>
  <si>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</si>
  <si>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</si>
  <si>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</si>
  <si>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</si>
  <si>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</si>
  <si>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</si>
  <si>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</si>
  <si>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</si>
  <si>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</si>
  <si>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</si>
  <si>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</si>
  <si>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</si>
  <si>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</si>
  <si>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</si>
  <si>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</si>
  <si>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</si>
  <si>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</si>
  <si>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</si>
  <si>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</si>
  <si>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</si>
  <si>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</si>
  <si>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</si>
  <si>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</si>
  <si>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</si>
  <si>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</si>
  <si>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</si>
  <si>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</si>
  <si>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</si>
  <si>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</si>
  <si>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</si>
  <si>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</si>
  <si>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</si>
  <si>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</si>
  <si>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</si>
  <si>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</si>
  <si>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</si>
  <si>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</si>
  <si>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</si>
  <si>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</si>
  <si>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</si>
  <si>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</si>
  <si>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</si>
  <si>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</si>
  <si>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</si>
  <si>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</si>
  <si>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</si>
  <si>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</si>
  <si>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</si>
  <si>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</si>
  <si>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</si>
  <si>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</si>
  <si>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</si>
  <si>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</si>
  <si>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</si>
  <si>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</si>
  <si>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</si>
  <si>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</si>
  <si>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</si>
  <si>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</si>
  <si>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</si>
  <si>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</si>
  <si>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</si>
  <si>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</si>
  <si>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</si>
  <si>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</si>
  <si>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</si>
  <si>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</si>
  <si>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</si>
  <si>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</si>
  <si>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</si>
  <si>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</si>
  <si>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</si>
  <si>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</si>
  <si>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</si>
  <si>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</si>
  <si>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</si>
  <si>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</si>
  <si>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</si>
  <si>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</si>
  <si>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</si>
  <si>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</si>
  <si>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</si>
  <si>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</si>
  <si>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</si>
  <si>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</si>
  <si>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</si>
  <si>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</si>
  <si>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</si>
  <si>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</si>
  <si>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</si>
  <si>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</si>
  <si>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</si>
  <si>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</si>
  <si>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</si>
  <si>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</si>
  <si>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</si>
  <si>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</si>
  <si>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</si>
  <si>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</si>
  <si>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</si>
  <si>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</si>
  <si>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</si>
  <si>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</si>
  <si>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</si>
  <si>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</si>
  <si>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</si>
  <si>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</si>
  <si>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</si>
  <si>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</si>
  <si>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</si>
  <si>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</si>
  <si>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</si>
  <si>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</si>
  <si>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</si>
  <si>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</si>
  <si>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</si>
  <si>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</si>
  <si>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</si>
  <si>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</si>
  <si>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</si>
  <si>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</si>
  <si>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</si>
  <si>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</si>
  <si>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</si>
  <si>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</si>
  <si>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</si>
  <si>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</si>
  <si>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</si>
  <si>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</si>
  <si>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</si>
  <si>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</si>
  <si>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</si>
  <si>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</si>
  <si>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</si>
  <si>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</si>
  <si>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</si>
  <si>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</si>
  <si>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</si>
  <si>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</si>
  <si>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</si>
  <si>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</si>
  <si>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</si>
  <si>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</si>
  <si>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</si>
  <si>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</si>
  <si>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</si>
  <si>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</si>
  <si>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</si>
  <si>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</si>
  <si>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</si>
  <si>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</si>
  <si>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</si>
  <si>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</si>
  <si>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</si>
  <si>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</si>
  <si>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</si>
  <si>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</si>
  <si>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</si>
  <si>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</si>
  <si>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</si>
  <si>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</si>
  <si>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</si>
  <si>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</si>
  <si>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</si>
  <si>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</si>
  <si>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</si>
  <si>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</si>
  <si>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</si>
  <si>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</si>
  <si>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</si>
  <si>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</si>
  <si>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</si>
  <si>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</si>
  <si>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</si>
  <si>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</si>
  <si>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</si>
  <si>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</si>
  <si>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</si>
  <si>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</si>
  <si>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</si>
  <si>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</si>
  <si>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</si>
  <si>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</si>
  <si>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</si>
  <si>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</si>
  <si>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</si>
  <si>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</si>
  <si>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</si>
  <si>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</si>
  <si>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</si>
  <si>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</si>
  <si>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</si>
  <si>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</si>
  <si>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</si>
  <si>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</si>
  <si>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</si>
  <si>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</si>
  <si>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</si>
  <si>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</si>
  <si>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</si>
  <si>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</si>
  <si>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</si>
  <si>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</si>
  <si>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</si>
  <si>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</si>
  <si>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</si>
  <si>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</si>
  <si>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</si>
  <si>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</si>
  <si>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</si>
  <si>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</si>
  <si>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</si>
  <si>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</si>
  <si>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</si>
  <si>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</si>
  <si>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</si>
  <si>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</si>
  <si>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</si>
  <si>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</si>
  <si>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</si>
  <si>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</si>
  <si>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</si>
  <si>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</si>
  <si>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</si>
  <si>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</si>
  <si>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</si>
  <si>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</si>
  <si>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</si>
  <si>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</si>
  <si>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</si>
  <si>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</si>
  <si>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</si>
  <si>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</si>
  <si>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</si>
  <si>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</si>
  <si>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</si>
  <si>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</si>
  <si>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</si>
  <si>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</si>
  <si>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</si>
  <si>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</si>
  <si>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</si>
  <si>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</si>
  <si>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</si>
  <si>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</si>
  <si>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</si>
  <si>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</si>
  <si>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</si>
  <si>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</si>
  <si>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</si>
  <si>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</si>
  <si>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</si>
  <si>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</si>
  <si>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</si>
  <si>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</si>
  <si>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</si>
  <si>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</si>
  <si>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</si>
  <si>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</si>
  <si>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</si>
  <si>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</si>
  <si>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</si>
  <si>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</si>
  <si>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</si>
  <si>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</si>
  <si>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</si>
  <si>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</si>
  <si>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</si>
  <si>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</si>
  <si>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</si>
  <si>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</si>
  <si>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</si>
  <si>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</si>
  <si>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</si>
  <si>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</si>
  <si>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</si>
  <si>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</si>
  <si>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</si>
  <si>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</si>
  <si>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</si>
  <si>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</si>
  <si>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</si>
  <si>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</si>
  <si>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</si>
  <si>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</si>
  <si>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</si>
  <si>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</si>
  <si>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</si>
  <si>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</si>
  <si>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</si>
  <si>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</si>
  <si>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</si>
  <si>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</si>
  <si>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</si>
  <si>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</si>
  <si>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</si>
  <si>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</si>
  <si>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</si>
  <si>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</si>
  <si>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</si>
  <si>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</si>
  <si>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</si>
  <si>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</si>
  <si>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</si>
  <si>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</si>
  <si>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</si>
  <si>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</si>
  <si>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</si>
  <si>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</si>
  <si>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</si>
  <si>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</si>
  <si>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</si>
  <si>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</si>
  <si>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</si>
  <si>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</si>
  <si>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</si>
  <si>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</si>
  <si>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</si>
  <si>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</si>
  <si>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</si>
  <si>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</si>
  <si>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</si>
  <si>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</si>
  <si>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</si>
  <si>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</si>
  <si>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</si>
  <si>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</si>
  <si>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</si>
  <si>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</si>
  <si>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</si>
  <si>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</si>
  <si>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</si>
  <si>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</si>
  <si>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</si>
  <si>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</si>
  <si>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</si>
  <si>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</si>
  <si>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</si>
  <si>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</si>
  <si>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</si>
  <si>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</si>
  <si>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</si>
  <si>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</si>
  <si>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</si>
  <si>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</si>
  <si>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</si>
  <si>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</si>
  <si>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</si>
  <si>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</si>
  <si>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</si>
  <si>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</si>
  <si>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</si>
  <si>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</si>
  <si>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</si>
  <si>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</si>
  <si>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</si>
  <si>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</si>
  <si>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</si>
  <si>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</si>
  <si>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</si>
  <si>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</si>
  <si>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</si>
  <si>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</si>
  <si>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</si>
  <si>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</si>
  <si>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</si>
  <si>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</si>
  <si>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</si>
  <si>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</si>
  <si>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</si>
  <si>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</si>
  <si>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</si>
  <si>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</si>
  <si>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</si>
  <si>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</si>
  <si>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</si>
  <si>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</si>
  <si>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</si>
  <si>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</si>
  <si>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</si>
  <si>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</si>
  <si>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</si>
  <si>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</si>
  <si>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</si>
  <si>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</si>
  <si>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</si>
  <si>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</si>
  <si>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</si>
  <si>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</si>
  <si>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</si>
  <si>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</si>
  <si>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</si>
  <si>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</si>
  <si>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</si>
  <si>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</si>
  <si>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</si>
  <si>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</si>
  <si>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</si>
  <si>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</si>
  <si>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</si>
  <si>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</si>
  <si>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</si>
  <si>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</si>
  <si>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</si>
  <si>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</si>
  <si>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</si>
  <si>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</si>
  <si>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</si>
  <si>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</si>
  <si>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</si>
  <si>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</si>
  <si>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</si>
  <si>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</si>
  <si>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</si>
  <si>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</si>
  <si>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</si>
  <si>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</si>
  <si>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</si>
  <si>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</si>
  <si>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</si>
  <si>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</si>
  <si>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</si>
  <si>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</si>
  <si>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</si>
  <si>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</si>
  <si>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</si>
  <si>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</si>
  <si>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</si>
  <si>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</si>
  <si>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</si>
  <si>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</si>
  <si>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</si>
  <si>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</si>
  <si>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</si>
  <si>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</si>
  <si>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</si>
  <si>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</si>
  <si>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</si>
  <si>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</si>
  <si>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</si>
  <si>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</si>
  <si>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</si>
  <si>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</si>
  <si>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</si>
  <si>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</si>
  <si>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</si>
  <si>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</si>
  <si>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</si>
  <si>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</si>
  <si>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</si>
  <si>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</si>
  <si>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</si>
  <si>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</si>
  <si>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</si>
  <si>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</si>
  <si>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</si>
  <si>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</si>
  <si>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</si>
  <si>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</si>
  <si>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</si>
  <si>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</si>
  <si>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</si>
  <si>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</si>
  <si>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</si>
  <si>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</si>
  <si>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</si>
  <si>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</si>
  <si>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</si>
  <si>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</si>
  <si>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</si>
  <si>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</si>
  <si>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</si>
  <si>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</si>
  <si>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</si>
  <si>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</si>
  <si>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</si>
  <si>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</si>
  <si>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</si>
  <si>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</si>
  <si>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</si>
  <si>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</si>
  <si>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</si>
  <si>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</si>
  <si>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</si>
  <si>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</si>
  <si>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</si>
  <si>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</si>
  <si>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</si>
  <si>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</si>
  <si>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</si>
  <si>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</si>
  <si>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</si>
  <si>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</si>
  <si>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</si>
  <si>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</si>
  <si>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</si>
  <si>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</si>
  <si>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</si>
  <si>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</si>
  <si>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</si>
  <si>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</si>
  <si>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</si>
  <si>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</si>
  <si>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</si>
  <si>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</si>
  <si>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</si>
  <si>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</si>
  <si>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</si>
  <si>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</si>
  <si>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</si>
  <si>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</si>
  <si>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</si>
  <si>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</si>
  <si>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</si>
  <si>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</si>
  <si>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</si>
  <si>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</si>
  <si>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</si>
  <si>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</si>
  <si>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</si>
  <si>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</si>
  <si>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</si>
  <si>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</si>
  <si>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</si>
  <si>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</si>
  <si>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</si>
  <si>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</si>
  <si>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</si>
  <si>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</si>
  <si>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</si>
  <si>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</si>
  <si>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</si>
  <si>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</si>
  <si>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</si>
  <si>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</si>
  <si>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</si>
  <si>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</si>
  <si>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</si>
  <si>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</si>
  <si>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</si>
  <si>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</si>
  <si>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</si>
  <si>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</si>
  <si>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</si>
  <si>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</si>
  <si>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</si>
  <si>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</si>
  <si>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</si>
  <si>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</si>
  <si>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</si>
  <si>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</si>
  <si>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</si>
  <si>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</si>
  <si>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</si>
  <si>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</si>
  <si>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</si>
  <si>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</si>
  <si>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</si>
  <si>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</si>
  <si>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</si>
  <si>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</si>
  <si>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</si>
  <si>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</si>
  <si>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</si>
  <si>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</si>
  <si>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</si>
  <si>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</si>
  <si>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</si>
  <si>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</si>
  <si>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</si>
  <si>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</si>
  <si>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</si>
  <si>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</si>
  <si>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</si>
  <si>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</si>
  <si>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</si>
  <si>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</si>
  <si>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</si>
  <si>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</si>
  <si>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</si>
  <si>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</si>
  <si>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</si>
  <si>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</si>
  <si>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</si>
  <si>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</si>
  <si>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</si>
  <si>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</si>
  <si>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</si>
  <si>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</si>
  <si>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</si>
  <si>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</si>
  <si>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</si>
  <si>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</si>
  <si>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</si>
  <si>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</si>
  <si>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</si>
  <si>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</si>
  <si>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</si>
  <si>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</si>
  <si>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</si>
  <si>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</si>
  <si>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</si>
  <si>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</si>
  <si>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</si>
  <si>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</si>
  <si>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</si>
  <si>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</si>
  <si>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</si>
  <si>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</si>
  <si>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</si>
  <si>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</si>
  <si>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</si>
  <si>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</si>
  <si>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</si>
  <si>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</si>
  <si>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</si>
  <si>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</si>
  <si>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</si>
  <si>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</si>
  <si>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</si>
  <si>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</si>
  <si>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</si>
  <si>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</si>
  <si>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</si>
  <si>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</si>
  <si>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</si>
  <si>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</si>
  <si>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</si>
  <si>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</si>
  <si>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</si>
  <si>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</si>
  <si>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</si>
  <si>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</si>
  <si>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</si>
  <si>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</si>
  <si>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</si>
  <si>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</si>
  <si>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</si>
  <si>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</si>
  <si>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</si>
  <si>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</si>
  <si>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</si>
  <si>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</si>
  <si>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</si>
  <si>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</si>
  <si>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</si>
  <si>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</si>
  <si>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</si>
  <si>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</si>
  <si>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</si>
  <si>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</si>
  <si>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</si>
  <si>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</si>
  <si>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</si>
  <si>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</si>
  <si>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</si>
  <si>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</si>
  <si>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</si>
  <si>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</si>
  <si>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</si>
  <si>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</si>
  <si>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</si>
  <si>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</si>
  <si>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</si>
  <si>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</si>
  <si>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</si>
  <si>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</si>
  <si>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</si>
  <si>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</si>
  <si>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</si>
  <si>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</si>
  <si>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</si>
  <si>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</si>
  <si>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</si>
  <si>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</si>
  <si>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</si>
  <si>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</si>
  <si>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</si>
  <si>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</si>
  <si>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</si>
  <si>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</si>
  <si>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</si>
  <si>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</si>
  <si>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</si>
  <si>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</si>
  <si>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</si>
  <si>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</si>
  <si>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</si>
  <si>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</si>
  <si>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</si>
  <si>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</si>
  <si>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</si>
  <si>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</si>
  <si>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</si>
  <si>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</si>
  <si>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</si>
  <si>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</si>
  <si>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</si>
  <si>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</si>
  <si>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</si>
  <si>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</si>
  <si>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</si>
  <si>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</si>
  <si>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</si>
  <si>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</si>
  <si>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</si>
  <si>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</si>
  <si>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</si>
  <si>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</si>
  <si>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</si>
  <si>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</si>
  <si>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</si>
  <si>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</si>
  <si>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</si>
  <si>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</si>
  <si>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</si>
  <si>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</si>
  <si>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</si>
  <si>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</si>
  <si>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</si>
  <si>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</si>
  <si>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</si>
  <si>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</si>
  <si>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</si>
  <si>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</si>
  <si>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</si>
  <si>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</si>
  <si>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</si>
  <si>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</si>
  <si>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</si>
  <si>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</si>
  <si>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</si>
  <si>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</si>
  <si>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</si>
  <si>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</si>
  <si>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</si>
  <si>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</si>
  <si>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</si>
  <si>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</si>
  <si>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</si>
  <si>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</si>
  <si>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</si>
  <si>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</si>
  <si>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</si>
  <si>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</si>
  <si>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</si>
  <si>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</si>
  <si>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</si>
  <si>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</si>
  <si>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</si>
  <si>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</si>
  <si>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</si>
  <si>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</si>
  <si>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</si>
  <si>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</si>
  <si>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</si>
  <si>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</si>
  <si>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</si>
  <si>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</si>
  <si>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</si>
  <si>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</si>
  <si>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</si>
  <si>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</si>
  <si>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</si>
  <si>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</si>
  <si>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</si>
  <si>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</si>
  <si>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</si>
  <si>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</si>
  <si>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</si>
  <si>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</si>
  <si>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</si>
  <si>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</si>
  <si>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</si>
  <si>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</si>
  <si>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</si>
  <si>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</si>
  <si>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</si>
  <si>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</si>
  <si>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</si>
  <si>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</si>
  <si>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</si>
  <si>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</si>
  <si>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</si>
  <si>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</si>
  <si>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</si>
  <si>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</si>
  <si>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</si>
  <si>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</si>
  <si>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</si>
  <si>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</si>
  <si>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</si>
  <si>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</si>
  <si>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</si>
  <si>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</si>
  <si>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</si>
  <si>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</si>
  <si>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</si>
  <si>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</si>
  <si>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</si>
  <si>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</si>
  <si>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</si>
  <si>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</si>
  <si>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</si>
  <si>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</si>
  <si>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</si>
  <si>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</si>
  <si>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</si>
  <si>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</si>
  <si>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</si>
  <si>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</si>
  <si>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</si>
  <si>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</si>
  <si>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</si>
  <si>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</si>
  <si>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</si>
  <si>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</si>
  <si>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</si>
  <si>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</si>
  <si>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</si>
  <si>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</si>
  <si>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</si>
  <si>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</si>
  <si>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</si>
  <si>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</si>
  <si>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</si>
  <si>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</si>
  <si>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</si>
  <si>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</si>
  <si>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</si>
  <si>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</si>
  <si>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</si>
  <si>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</si>
  <si>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</si>
  <si>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</si>
  <si>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</si>
  <si>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</si>
  <si>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</si>
  <si>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</si>
  <si>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</si>
  <si>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</si>
  <si>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</si>
  <si>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</si>
  <si>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</si>
  <si>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</si>
  <si>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</si>
  <si>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</si>
  <si>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</si>
  <si>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</si>
  <si>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</si>
  <si>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</si>
  <si>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</si>
  <si>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</si>
  <si>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</si>
  <si>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</si>
  <si>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</si>
  <si>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</si>
  <si>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</si>
  <si>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</si>
  <si>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</si>
  <si>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</si>
  <si>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</si>
  <si>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</si>
  <si>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</si>
  <si>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</si>
  <si>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</si>
  <si>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</si>
  <si>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</si>
  <si>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</si>
  <si>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</si>
  <si>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</si>
  <si>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</si>
  <si>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</si>
  <si>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</si>
  <si>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</si>
  <si>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</si>
  <si>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</si>
  <si>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</si>
  <si>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</si>
  <si>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</si>
  <si>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</si>
  <si>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</si>
  <si>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</si>
  <si>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</si>
  <si>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</si>
  <si>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</si>
  <si>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</si>
  <si>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</si>
  <si>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</si>
  <si>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</si>
  <si>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</si>
  <si>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</si>
  <si>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</si>
  <si>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</si>
  <si>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</si>
  <si>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</si>
  <si>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</si>
  <si>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</si>
  <si>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</si>
  <si>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</si>
  <si>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</si>
  <si>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</si>
  <si>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</si>
  <si>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</si>
  <si>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</si>
  <si>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</si>
  <si>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</si>
  <si>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</si>
  <si>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</si>
  <si>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</si>
  <si>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</si>
  <si>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</si>
  <si>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</si>
  <si>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</si>
  <si>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</si>
  <si>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</si>
  <si>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</si>
  <si>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</si>
  <si>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</si>
  <si>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</si>
  <si>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</si>
  <si>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</si>
  <si>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</si>
  <si>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</si>
  <si>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</si>
  <si>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</si>
  <si>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</si>
  <si>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</si>
  <si>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</si>
  <si>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</si>
  <si>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</si>
  <si>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</si>
  <si>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</si>
  <si>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</si>
  <si>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</si>
  <si>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</si>
  <si>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</si>
  <si>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</si>
  <si>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</si>
  <si>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</si>
  <si>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</si>
  <si>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</si>
  <si>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</si>
  <si>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</si>
  <si>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</si>
  <si>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</si>
  <si>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</si>
  <si>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</si>
  <si>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</si>
  <si>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</si>
  <si>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</si>
  <si>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</si>
  <si>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</si>
  <si>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</si>
  <si>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</si>
  <si>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</si>
  <si>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</si>
  <si>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</si>
  <si>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</si>
  <si>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</si>
  <si>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</si>
  <si>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</si>
  <si>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</si>
  <si>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</si>
  <si>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</si>
  <si>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</si>
  <si>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</si>
  <si>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</si>
  <si>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</si>
  <si>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</si>
  <si>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</si>
  <si>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</si>
  <si>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</si>
  <si>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</si>
  <si>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</si>
  <si>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</si>
  <si>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</si>
  <si>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</si>
  <si>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</si>
  <si>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</si>
  <si>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</si>
  <si>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</si>
  <si>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</si>
  <si>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</si>
  <si>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</si>
  <si>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</si>
  <si>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</si>
  <si>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</si>
  <si>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</si>
  <si>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</si>
  <si>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</si>
  <si>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</si>
  <si>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</si>
  <si>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</si>
  <si>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</si>
  <si>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</si>
  <si>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</si>
  <si>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</si>
  <si>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</si>
  <si>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</si>
  <si>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</si>
  <si>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</si>
  <si>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</si>
  <si>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</si>
  <si>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</si>
  <si>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</si>
  <si>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</si>
  <si>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</si>
  <si>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</si>
  <si>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</si>
  <si>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</si>
  <si>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</si>
  <si>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</si>
  <si>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</si>
  <si>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</si>
  <si>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</si>
  <si>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</si>
  <si>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</si>
  <si>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</si>
  <si>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</si>
  <si>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</si>
  <si>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</si>
  <si>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</si>
  <si>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</si>
  <si>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</si>
  <si>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</si>
  <si>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</si>
  <si>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</si>
  <si>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</si>
  <si>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</si>
  <si>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</si>
  <si>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</si>
  <si>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</si>
  <si>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</si>
  <si>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</si>
  <si>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</si>
  <si>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</si>
  <si>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</si>
  <si>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</si>
  <si>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</si>
  <si>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</si>
  <si>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</si>
  <si>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</si>
  <si>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</si>
  <si>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</si>
  <si>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</si>
  <si>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</si>
  <si>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</si>
  <si>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</si>
  <si>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</si>
  <si>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</si>
  <si>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</si>
  <si>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</si>
  <si>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</si>
  <si>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</si>
  <si>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</si>
  <si>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</si>
  <si>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</si>
  <si>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</si>
  <si>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</si>
  <si>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</si>
  <si>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</si>
  <si>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</si>
  <si>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</si>
  <si>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</si>
  <si>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</si>
  <si>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</si>
  <si>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</si>
  <si>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</si>
  <si>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</si>
  <si>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</si>
  <si>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</si>
  <si>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</si>
  <si>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</si>
  <si>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</si>
  <si>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</si>
  <si>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</si>
  <si>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</si>
  <si>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</si>
  <si>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</si>
  <si>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</si>
  <si>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</si>
  <si>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</si>
  <si>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</si>
  <si>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</si>
  <si>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</si>
  <si>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</si>
  <si>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</si>
  <si>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</si>
  <si>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</si>
  <si>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</si>
  <si>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</si>
  <si>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</si>
  <si>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</si>
  <si>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</si>
  <si>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</si>
  <si>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</si>
  <si>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</si>
  <si>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</si>
  <si>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</si>
  <si>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</si>
  <si>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</si>
  <si>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</si>
  <si>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</si>
  <si>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</si>
  <si>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</si>
  <si>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</si>
  <si>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</si>
  <si>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</si>
  <si>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</si>
  <si>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</si>
  <si>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</si>
  <si>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</si>
  <si>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</si>
  <si>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</si>
  <si>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</si>
  <si>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</si>
  <si>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</si>
  <si>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</si>
  <si>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</si>
  <si>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</si>
  <si>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</si>
  <si>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</si>
  <si>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</si>
  <si>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</si>
  <si>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</si>
  <si>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</si>
  <si>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</si>
  <si>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</si>
  <si>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</si>
  <si>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</si>
  <si>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</si>
  <si>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</si>
  <si>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</si>
  <si>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</si>
  <si>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</si>
  <si>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</si>
  <si>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</si>
  <si>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</si>
  <si>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</si>
  <si>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</si>
  <si>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</si>
  <si>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</si>
  <si>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</si>
  <si>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</si>
  <si>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</si>
  <si>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</si>
  <si>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</si>
  <si>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</si>
  <si>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</si>
  <si>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</si>
  <si>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</si>
  <si>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</si>
  <si>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</si>
  <si>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</si>
  <si>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</si>
  <si>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</si>
  <si>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</si>
  <si>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</si>
  <si>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</si>
  <si>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</si>
  <si>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</si>
  <si>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</si>
  <si>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</si>
  <si>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</si>
  <si>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</si>
  <si>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</si>
  <si>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</si>
  <si>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</si>
  <si>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</si>
  <si>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</si>
  <si>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</si>
  <si>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</si>
  <si>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</si>
  <si>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</si>
  <si>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</si>
  <si>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</si>
  <si>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</si>
  <si>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</si>
  <si>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</si>
  <si>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</si>
  <si>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</si>
  <si>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</si>
  <si>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</si>
  <si>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</si>
  <si>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</si>
  <si>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</si>
  <si>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</si>
  <si>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</si>
  <si>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</si>
  <si>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</si>
  <si>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</si>
  <si>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</si>
  <si>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</si>
  <si>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</si>
  <si>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</si>
  <si>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</si>
  <si>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</si>
  <si>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</si>
  <si>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</si>
  <si>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</si>
  <si>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</si>
  <si>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</si>
  <si>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</si>
  <si>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</si>
  <si>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</si>
  <si>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</si>
  <si>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</si>
  <si>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</si>
  <si>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</si>
  <si>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</si>
  <si>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</si>
  <si>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</si>
  <si>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</si>
  <si>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</si>
  <si>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</si>
  <si>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</si>
  <si>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</si>
  <si>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</si>
  <si>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</si>
  <si>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</si>
  <si>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</si>
  <si>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</si>
  <si>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</si>
  <si>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</si>
  <si>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</si>
  <si>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</si>
  <si>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</si>
  <si>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</si>
  <si>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</si>
  <si>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</si>
  <si>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</si>
  <si>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</si>
  <si>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</si>
  <si>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</si>
  <si>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</si>
  <si>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</si>
  <si>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</si>
  <si>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</si>
  <si>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</si>
  <si>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</si>
  <si>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</si>
  <si>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</si>
  <si>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</si>
  <si>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</si>
  <si>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</si>
  <si>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</si>
  <si>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</si>
  <si>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</si>
  <si>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</si>
  <si>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</si>
  <si>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</si>
  <si>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</si>
  <si>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</si>
  <si>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</si>
  <si>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</si>
  <si>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</si>
  <si>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</si>
  <si>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</si>
  <si>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</si>
  <si>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</si>
  <si>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</si>
  <si>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</si>
  <si>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</si>
  <si>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</si>
  <si>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</si>
  <si>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</si>
  <si>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</si>
  <si>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</si>
  <si>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</si>
  <si>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</si>
  <si>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</si>
  <si>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</si>
  <si>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</si>
  <si>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</si>
  <si>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</si>
  <si>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</si>
  <si>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</si>
  <si>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</si>
  <si>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</si>
  <si>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</si>
  <si>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</si>
  <si>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</si>
  <si>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</si>
  <si>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</si>
  <si>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</si>
  <si>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</si>
  <si>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</si>
  <si>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</si>
  <si>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</si>
  <si>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</si>
  <si>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</si>
  <si>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</si>
  <si>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</si>
  <si>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</si>
  <si>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</si>
  <si>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</si>
  <si>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</si>
  <si>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</si>
  <si>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</si>
  <si>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</si>
  <si>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</si>
  <si>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</si>
  <si>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</si>
  <si>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</si>
  <si>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</si>
  <si>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</si>
  <si>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</si>
  <si>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</si>
  <si>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</si>
  <si>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</si>
  <si>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</si>
  <si>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</si>
  <si>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</si>
  <si>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</si>
  <si>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</si>
  <si>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</si>
  <si>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</si>
  <si>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</si>
  <si>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</si>
  <si>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</si>
  <si>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</si>
  <si>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</si>
  <si>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</si>
  <si>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</si>
  <si>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</si>
  <si>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</si>
  <si>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</si>
  <si>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</si>
  <si>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</si>
  <si>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</si>
  <si>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</si>
  <si>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</si>
  <si>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</si>
  <si>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</si>
  <si>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</si>
  <si>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</si>
  <si>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</si>
  <si>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</si>
  <si>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</si>
  <si>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</si>
  <si>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</si>
  <si>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</si>
  <si>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</si>
  <si>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</si>
  <si>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</si>
  <si>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</si>
  <si>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</si>
  <si>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</si>
  <si>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</si>
  <si>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</si>
  <si>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</si>
  <si>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</si>
  <si>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</si>
  <si>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</si>
  <si>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</si>
  <si>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</si>
  <si>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</si>
  <si>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</si>
  <si>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</si>
  <si>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</si>
  <si>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</si>
  <si>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</si>
  <si>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</si>
  <si>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</si>
  <si>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</si>
  <si>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</si>
  <si>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</si>
  <si>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</si>
  <si>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</si>
  <si>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</si>
  <si>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</si>
  <si>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</si>
  <si>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</si>
  <si>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</si>
  <si>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</si>
  <si>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</si>
  <si>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</si>
  <si>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</si>
  <si>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</si>
  <si>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</si>
  <si>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</si>
  <si>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</si>
  <si>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</si>
  <si>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</si>
  <si>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</si>
  <si>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</si>
  <si>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</si>
  <si>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</si>
  <si>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</si>
  <si>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</si>
  <si>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</si>
  <si>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</si>
  <si>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</si>
  <si>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</si>
  <si>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</si>
  <si>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</si>
  <si>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</si>
  <si>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</si>
  <si>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</si>
  <si>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</si>
  <si>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</si>
  <si>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</si>
  <si>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</si>
  <si>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</si>
  <si>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</si>
  <si>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</si>
  <si>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</si>
  <si>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</si>
  <si>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</si>
  <si>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</si>
  <si>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</si>
  <si>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</si>
  <si>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</si>
  <si>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</si>
  <si>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</si>
  <si>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</si>
  <si>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</si>
  <si>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</si>
  <si>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</si>
  <si>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</si>
  <si>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</si>
  <si>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</si>
  <si>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</si>
  <si>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</si>
  <si>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</si>
  <si>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</si>
  <si>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</si>
  <si>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</si>
  <si>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</si>
  <si>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</si>
  <si>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</si>
  <si>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</si>
  <si>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</si>
  <si>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</si>
  <si>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</si>
  <si>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</si>
  <si>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</si>
  <si>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</si>
  <si>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</si>
  <si>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</si>
  <si>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</si>
  <si>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</si>
  <si>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</si>
  <si>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</si>
  <si>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</si>
  <si>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</si>
  <si>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</si>
  <si>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</si>
  <si>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</si>
  <si>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</si>
  <si>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</si>
  <si>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</si>
  <si>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</si>
  <si>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</si>
  <si>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</si>
  <si>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</si>
  <si>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</si>
  <si>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</si>
  <si>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</si>
  <si>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</si>
  <si>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</si>
  <si>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</si>
  <si>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</si>
  <si>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</si>
  <si>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</si>
  <si>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</si>
  <si>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</si>
  <si>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</si>
  <si>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</si>
  <si>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</si>
  <si>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</si>
  <si>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</si>
  <si>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</si>
  <si>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</si>
  <si>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</si>
  <si>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</si>
  <si>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</si>
  <si>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</si>
  <si>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</si>
  <si>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</si>
  <si>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</si>
  <si>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</si>
  <si>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</si>
  <si>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</si>
  <si>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</si>
  <si>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</si>
  <si>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</si>
  <si>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</si>
  <si>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</si>
  <si>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</si>
  <si>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</si>
  <si>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</si>
  <si>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</si>
  <si>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</si>
  <si>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</si>
  <si>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</si>
  <si>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</si>
  <si>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</si>
  <si>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</si>
  <si>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</si>
  <si>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</si>
  <si>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</si>
  <si>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</si>
  <si>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</si>
  <si>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</si>
  <si>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</si>
  <si>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</si>
  <si>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</si>
  <si>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</si>
  <si>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</si>
  <si>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</si>
  <si>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</si>
  <si>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</si>
  <si>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</si>
  <si>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</si>
  <si>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</si>
  <si>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</si>
  <si>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</si>
  <si>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</si>
  <si>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</si>
  <si>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</si>
  <si>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</si>
  <si>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</si>
  <si>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</si>
  <si>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</si>
  <si>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</si>
  <si>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</si>
  <si>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</si>
  <si>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</si>
  <si>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</si>
  <si>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</si>
  <si>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</si>
  <si>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</si>
  <si>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</si>
  <si>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</si>
  <si>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</si>
  <si>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</si>
  <si>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</si>
  <si>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</si>
  <si>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</si>
  <si>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</si>
  <si>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</si>
  <si>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</si>
  <si>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</si>
  <si>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</si>
  <si>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</si>
  <si>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</si>
  <si>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</si>
  <si>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</si>
  <si>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</si>
  <si>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</si>
  <si>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</si>
  <si>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</si>
  <si>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</si>
  <si>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</si>
  <si>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</si>
  <si>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</si>
  <si>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</si>
  <si>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</si>
  <si>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</si>
  <si>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</si>
  <si>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</si>
  <si>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</si>
  <si>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</si>
  <si>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</si>
  <si>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</si>
  <si>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</si>
  <si>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</si>
  <si>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</si>
  <si>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</si>
  <si>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</si>
  <si>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</si>
  <si>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</si>
  <si>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</si>
  <si>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</si>
  <si>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</si>
  <si>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</si>
  <si>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</si>
  <si>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</si>
  <si>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</si>
  <si>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</si>
  <si>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</si>
  <si>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</si>
  <si>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</si>
  <si>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</si>
  <si>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</si>
  <si>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</si>
  <si>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</si>
  <si>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</si>
  <si>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</si>
  <si>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</si>
  <si>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</si>
  <si>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</si>
  <si>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</si>
  <si>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</si>
  <si>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</si>
  <si>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</si>
  <si>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</si>
  <si>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</si>
  <si>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</si>
  <si>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</si>
  <si>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</si>
  <si>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</si>
  <si>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</si>
  <si>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</si>
  <si>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</si>
  <si>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</si>
  <si>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</si>
  <si>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</si>
  <si>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</si>
  <si>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</si>
  <si>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</si>
  <si>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</si>
  <si>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</si>
  <si>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</si>
  <si>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</si>
  <si>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</si>
  <si>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</si>
  <si>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</si>
  <si>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</si>
  <si>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</si>
  <si>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</si>
  <si>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</si>
  <si>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</si>
  <si>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</si>
  <si>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</si>
  <si>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</si>
  <si>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</si>
  <si>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</si>
  <si>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</si>
  <si>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</si>
  <si>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</si>
  <si>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</si>
  <si>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</si>
  <si>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</si>
  <si>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</si>
  <si>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</si>
  <si>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</si>
  <si>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</si>
  <si>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</si>
  <si>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</si>
  <si>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</si>
  <si>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</si>
  <si>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</si>
  <si>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</si>
  <si>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</si>
  <si>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</si>
  <si>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</si>
  <si>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</si>
  <si>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</si>
  <si>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</si>
  <si>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</si>
  <si>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</si>
  <si>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</si>
  <si>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</si>
  <si>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</si>
  <si>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</si>
  <si>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</si>
  <si>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</si>
  <si>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</si>
  <si>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</si>
  <si>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</si>
  <si>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</si>
  <si>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</si>
  <si>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</si>
  <si>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</si>
  <si>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</si>
  <si>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</si>
  <si>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</si>
  <si>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</si>
  <si>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</si>
  <si>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</si>
  <si>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</si>
  <si>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</si>
  <si>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</si>
  <si>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</si>
  <si>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</si>
  <si>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</si>
  <si>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</si>
  <si>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</si>
  <si>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</si>
  <si>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</si>
  <si>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</si>
  <si>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</si>
  <si>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</si>
  <si>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</si>
  <si>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</si>
  <si>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</si>
  <si>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</si>
  <si>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</si>
  <si>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</si>
  <si>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</si>
  <si>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</si>
  <si>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</si>
  <si>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</si>
  <si>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</si>
  <si>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</si>
  <si>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</si>
  <si>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</si>
  <si>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</si>
  <si>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</si>
  <si>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</si>
  <si>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</si>
  <si>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</si>
  <si>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</si>
  <si>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</si>
  <si>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</si>
  <si>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</si>
  <si>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</si>
  <si>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</si>
  <si>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</si>
  <si>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</si>
  <si>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</si>
  <si>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</si>
  <si>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</si>
  <si>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</si>
  <si>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</si>
  <si>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</si>
  <si>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</si>
  <si>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</si>
  <si>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</si>
  <si>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</si>
  <si>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</si>
  <si>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</si>
  <si>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</si>
  <si>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</si>
  <si>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</si>
  <si>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</si>
  <si>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</si>
  <si>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</si>
  <si>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</si>
  <si>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</si>
  <si>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</si>
  <si>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</si>
  <si>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</si>
  <si>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</si>
  <si>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</si>
  <si>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</si>
  <si>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</si>
  <si>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</si>
  <si>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</si>
  <si>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</si>
  <si>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</si>
  <si>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</si>
  <si>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</si>
  <si>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</si>
  <si>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</si>
  <si>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</si>
  <si>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</si>
  <si>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</si>
  <si>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</si>
  <si>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</si>
  <si>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</si>
  <si>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</si>
  <si>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</si>
  <si>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</si>
  <si>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</si>
  <si>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</si>
  <si>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</si>
  <si>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</si>
  <si>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</si>
  <si>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</si>
  <si>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</si>
  <si>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</si>
  <si>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</si>
  <si>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</si>
  <si>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</si>
  <si>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</si>
  <si>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</si>
  <si>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</si>
  <si>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</si>
  <si>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</si>
  <si>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</si>
  <si>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</si>
  <si>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</si>
  <si>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</si>
  <si>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</si>
  <si>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</si>
  <si>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</si>
  <si>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</si>
  <si>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</si>
  <si>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</si>
  <si>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</si>
  <si>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</si>
  <si>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</si>
  <si>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</si>
  <si>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</si>
  <si>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</si>
  <si>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</si>
  <si>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</si>
  <si>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</si>
  <si>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</si>
  <si>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</si>
  <si>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</si>
  <si>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</si>
  <si>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</si>
  <si>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</si>
  <si>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</si>
  <si>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</si>
  <si>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</si>
  <si>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</si>
  <si>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</si>
  <si>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</si>
  <si>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</si>
  <si>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</si>
  <si>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</si>
  <si>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</si>
  <si>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</si>
  <si>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</si>
  <si>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</si>
  <si>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</si>
  <si>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</si>
  <si>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</si>
  <si>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</si>
  <si>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</si>
  <si>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</si>
  <si>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</si>
  <si>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</si>
  <si>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</si>
  <si>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</si>
  <si>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</si>
  <si>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</si>
  <si>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</si>
  <si>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</si>
  <si>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</si>
  <si>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</si>
  <si>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</si>
  <si>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</si>
  <si>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</si>
  <si>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</si>
  <si>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</si>
  <si>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</si>
  <si>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</si>
  <si>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</si>
  <si>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</si>
  <si>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</si>
  <si>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</si>
  <si>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</si>
  <si>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</si>
  <si>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</si>
  <si>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</si>
  <si>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</si>
  <si>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</si>
  <si>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</si>
  <si>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</si>
  <si>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</si>
  <si>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</si>
  <si>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</si>
  <si>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</si>
  <si>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</si>
  <si>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</si>
  <si>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</si>
  <si>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</si>
  <si>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</si>
  <si>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</si>
  <si>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</si>
  <si>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</si>
  <si>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</si>
  <si>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</si>
  <si>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</si>
  <si>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</si>
  <si>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</si>
  <si>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</si>
  <si>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</si>
  <si>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</si>
  <si>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</si>
  <si>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</si>
  <si>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</si>
  <si>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</si>
  <si>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</si>
  <si>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</si>
  <si>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</si>
  <si>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</si>
  <si>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</si>
  <si>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</si>
  <si>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</si>
  <si>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</si>
  <si>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</si>
  <si>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</si>
  <si>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</si>
  <si>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</si>
  <si>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</si>
  <si>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</si>
  <si>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</si>
  <si>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</si>
  <si>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</si>
  <si>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</si>
  <si>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</si>
  <si>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</si>
  <si>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</si>
  <si>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</si>
  <si>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</si>
  <si>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</si>
  <si>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</si>
  <si>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</si>
  <si>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</si>
  <si>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</si>
  <si>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</si>
  <si>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</si>
  <si>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</si>
  <si>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</si>
  <si>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</si>
  <si>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</si>
  <si>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</si>
  <si>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</si>
  <si>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</si>
  <si>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</si>
  <si>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</si>
  <si>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</si>
  <si>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</si>
  <si>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</si>
  <si>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</si>
  <si>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</si>
  <si>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</si>
  <si>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</si>
  <si>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</si>
  <si>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</si>
  <si>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</si>
  <si>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</si>
  <si>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</si>
  <si>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</si>
  <si>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</si>
  <si>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</si>
  <si>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</si>
  <si>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</si>
  <si>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</si>
  <si>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</si>
  <si>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</si>
  <si>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</si>
  <si>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</si>
  <si>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</si>
  <si>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</si>
  <si>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</si>
  <si>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</si>
  <si>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</si>
  <si>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</si>
  <si>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</si>
  <si>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</si>
  <si>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</si>
  <si>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</si>
  <si>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</si>
  <si>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</si>
  <si>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</si>
  <si>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</si>
  <si>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</si>
  <si>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</si>
  <si>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</si>
  <si>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</si>
  <si>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</si>
  <si>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</si>
  <si>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</si>
  <si>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</si>
  <si>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</si>
  <si>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</si>
  <si>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</si>
  <si>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</si>
  <si>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</si>
  <si>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</si>
  <si>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</si>
  <si>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</si>
  <si>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</si>
  <si>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</si>
  <si>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</si>
  <si>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</si>
  <si>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</si>
  <si>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</si>
  <si>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</si>
  <si>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</si>
  <si>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</si>
  <si>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</si>
  <si>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</si>
  <si>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</si>
  <si>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</si>
  <si>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</si>
  <si>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</si>
  <si>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</si>
  <si>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</si>
  <si>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</si>
  <si>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</si>
  <si>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</si>
  <si>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</si>
  <si>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</si>
  <si>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</si>
  <si>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</si>
  <si>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</si>
  <si>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</si>
  <si>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</si>
  <si>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</si>
  <si>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</si>
  <si>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</si>
  <si>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</si>
  <si>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</si>
  <si>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</si>
  <si>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</si>
  <si>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</si>
  <si>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</si>
  <si>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</si>
  <si>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</si>
  <si>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</si>
  <si>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</si>
  <si>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</si>
  <si>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</si>
  <si>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</si>
  <si>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</si>
  <si>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</si>
  <si>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</si>
  <si>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</si>
  <si>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</si>
  <si>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</si>
  <si>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</si>
  <si>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</si>
  <si>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</si>
  <si>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</si>
  <si>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</si>
  <si>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</si>
  <si>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</si>
  <si>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</si>
  <si>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</si>
  <si>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</si>
  <si>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</si>
  <si>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</si>
  <si>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</si>
  <si>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</si>
  <si>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</si>
  <si>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</si>
  <si>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</si>
  <si>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</si>
  <si>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</si>
  <si>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</si>
  <si>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</si>
  <si>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</si>
  <si>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</si>
  <si>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</si>
  <si>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</si>
  <si>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</si>
  <si>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</si>
  <si>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</si>
  <si>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</si>
  <si>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</si>
  <si>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</si>
  <si>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</si>
  <si>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</si>
  <si>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</si>
  <si>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</si>
  <si>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</si>
  <si>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</si>
  <si>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</si>
  <si>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</si>
  <si>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</si>
  <si>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</si>
  <si>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</si>
  <si>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</si>
  <si>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</si>
  <si>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</si>
  <si>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</si>
  <si>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</si>
  <si>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</si>
  <si>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</si>
  <si>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</si>
  <si>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</si>
  <si>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</si>
  <si>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</si>
  <si>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</si>
  <si>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</si>
  <si>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</si>
  <si>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</si>
  <si>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</si>
  <si>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</si>
  <si>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</si>
  <si>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</si>
  <si>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</si>
  <si>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</si>
  <si>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</si>
  <si>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</si>
  <si>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</si>
  <si>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</si>
  <si>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</si>
  <si>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</si>
  <si>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</si>
  <si>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</si>
  <si>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</si>
  <si>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</si>
  <si>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</si>
  <si>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</si>
  <si>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</si>
  <si>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</si>
  <si>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</si>
  <si>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</si>
  <si>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</si>
  <si>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</si>
  <si>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</si>
  <si>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</si>
  <si>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</si>
  <si>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</si>
  <si>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</si>
  <si>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</si>
  <si>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</si>
  <si>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</si>
  <si>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</si>
  <si>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</si>
  <si>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</si>
  <si>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</si>
  <si>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</si>
  <si>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</si>
  <si>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</si>
  <si>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</si>
  <si>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</si>
  <si>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</si>
  <si>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</si>
  <si>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</si>
  <si>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</si>
  <si>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</si>
  <si>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</si>
  <si>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</si>
  <si>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</si>
  <si>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</si>
  <si>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</si>
  <si>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</si>
  <si>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</si>
  <si>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</si>
  <si>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</si>
  <si>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</si>
  <si>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</si>
  <si>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</si>
  <si>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</si>
  <si>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</si>
  <si>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</si>
  <si>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</si>
  <si>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</si>
  <si>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</si>
  <si>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</si>
  <si>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</si>
  <si>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</si>
  <si>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</si>
  <si>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</si>
  <si>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</si>
  <si>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</si>
  <si>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</si>
  <si>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</si>
  <si>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</si>
  <si>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</si>
  <si>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</si>
  <si>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</si>
  <si>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</si>
  <si>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</si>
  <si>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</si>
  <si>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</si>
  <si>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</si>
  <si>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</si>
  <si>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</si>
  <si>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</si>
  <si>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</si>
  <si>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</si>
  <si>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</si>
  <si>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</si>
  <si>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</si>
  <si>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</si>
  <si>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</si>
  <si>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</si>
  <si>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</si>
  <si>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</si>
  <si>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</si>
  <si>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</si>
  <si>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</si>
  <si>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</si>
  <si>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</si>
  <si>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</si>
  <si>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</si>
  <si>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</si>
  <si>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</si>
  <si>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</si>
  <si>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</si>
  <si>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</si>
  <si>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</si>
  <si>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</si>
  <si>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</si>
  <si>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</si>
  <si>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</si>
  <si>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</si>
  <si>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</si>
  <si>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</si>
  <si>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</si>
  <si>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</si>
  <si>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</si>
  <si>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</si>
  <si>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</si>
  <si>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</si>
  <si>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</si>
  <si>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</si>
  <si>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</si>
  <si>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</si>
  <si>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</si>
  <si>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</si>
  <si>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</si>
  <si>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</si>
  <si>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</si>
  <si>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</si>
  <si>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</si>
  <si>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</si>
  <si>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</si>
  <si>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</si>
  <si>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</si>
  <si>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</si>
  <si>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</si>
  <si>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</si>
  <si>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</si>
  <si>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</si>
  <si>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</si>
  <si>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</si>
  <si>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</si>
  <si>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</si>
  <si>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</si>
  <si>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</si>
  <si>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</si>
  <si>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</si>
  <si>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</si>
  <si>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</si>
  <si>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</si>
  <si>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</si>
  <si>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</si>
  <si>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</si>
  <si>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</si>
  <si>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</si>
  <si>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</si>
  <si>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</si>
  <si>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</si>
  <si>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</si>
  <si>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</si>
  <si>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</si>
  <si>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</si>
  <si>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</si>
  <si>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</si>
  <si>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</si>
  <si>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</si>
  <si>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</si>
  <si>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</si>
  <si>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</si>
  <si>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</si>
  <si>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</si>
  <si>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</si>
  <si>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</si>
  <si>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</si>
  <si>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</si>
  <si>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</si>
  <si>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</si>
  <si>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</si>
  <si>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</si>
  <si>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</si>
  <si>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</si>
  <si>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</si>
  <si>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</si>
  <si>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</si>
  <si>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</si>
  <si>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</si>
  <si>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</si>
  <si>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</si>
  <si>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</si>
  <si>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</si>
  <si>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</si>
  <si>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</si>
  <si>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</si>
  <si>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</si>
  <si>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</si>
  <si>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</si>
  <si>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</si>
  <si>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</si>
  <si>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</si>
  <si>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</si>
  <si>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</si>
  <si>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</si>
  <si>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</si>
  <si>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</si>
  <si>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</si>
  <si>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</si>
  <si>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</si>
  <si>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</si>
  <si>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</si>
  <si>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</si>
  <si>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</si>
  <si>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</si>
  <si>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</si>
  <si>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</si>
  <si>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</si>
  <si>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</si>
  <si>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</si>
  <si>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</si>
  <si>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</si>
  <si>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</si>
  <si>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</si>
  <si>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</si>
  <si>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</si>
  <si>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</si>
  <si>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</si>
  <si>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</si>
  <si>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</si>
  <si>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</si>
  <si>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</si>
  <si>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</si>
  <si>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</si>
  <si>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</si>
  <si>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</si>
  <si>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</si>
  <si>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</si>
  <si>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</si>
  <si>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</si>
  <si>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</si>
  <si>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</si>
  <si>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</si>
  <si>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</si>
  <si>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</si>
  <si>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</si>
  <si>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</si>
  <si>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</si>
  <si>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</si>
  <si>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</si>
  <si>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</si>
  <si>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</si>
  <si>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</si>
  <si>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</si>
  <si>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</si>
  <si>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</si>
  <si>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</si>
  <si>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</si>
  <si>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</si>
  <si>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</si>
  <si>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</si>
  <si>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</si>
  <si>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</si>
  <si>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</si>
  <si>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</si>
  <si>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</si>
  <si>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</si>
  <si>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</si>
  <si>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</si>
  <si>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</si>
  <si>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</si>
  <si>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</si>
  <si>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</si>
  <si>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</si>
  <si>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</si>
  <si>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</si>
  <si>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</si>
  <si>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</si>
  <si>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</si>
  <si>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</si>
  <si>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</si>
  <si>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</si>
  <si>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</si>
  <si>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</si>
  <si>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</si>
  <si>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</si>
  <si>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</si>
  <si>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</si>
  <si>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</si>
  <si>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</si>
  <si>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</si>
  <si>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</si>
  <si>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</si>
  <si>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</si>
  <si>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</si>
  <si>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</si>
  <si>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</si>
  <si>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</si>
  <si>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</si>
  <si>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</si>
  <si>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</si>
  <si>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</si>
  <si>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</si>
  <si>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</si>
  <si>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</si>
  <si>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</si>
  <si>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</si>
  <si>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</si>
  <si>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</si>
  <si>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</si>
  <si>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</si>
  <si>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</si>
  <si>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</si>
  <si>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</si>
  <si>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</si>
  <si>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</si>
  <si>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</si>
  <si>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</si>
  <si>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</si>
  <si>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</si>
  <si>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</si>
  <si>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</si>
  <si>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</si>
  <si>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</si>
  <si>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</si>
  <si>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</si>
  <si>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</si>
  <si>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</si>
  <si>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</si>
  <si>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</si>
  <si>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</si>
  <si>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</si>
  <si>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</si>
  <si>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</si>
  <si>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</si>
  <si>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</si>
  <si>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</si>
  <si>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</si>
  <si>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</si>
  <si>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</si>
  <si>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</si>
  <si>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</si>
  <si>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</si>
  <si>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</si>
  <si>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</si>
  <si>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</si>
  <si>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</si>
  <si>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</si>
  <si>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</si>
  <si>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</si>
  <si>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</si>
  <si>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</si>
  <si>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</si>
  <si>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</si>
  <si>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</si>
  <si>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</si>
  <si>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</si>
  <si>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</si>
  <si>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</si>
  <si>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</si>
  <si>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</si>
  <si>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</si>
  <si>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</si>
  <si>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</si>
  <si>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</si>
  <si>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</si>
  <si>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</si>
  <si>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</si>
  <si>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</si>
  <si>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</si>
  <si>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</si>
  <si>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</si>
  <si>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</si>
  <si>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</si>
  <si>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</si>
  <si>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</si>
  <si>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</si>
  <si>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</si>
  <si>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</si>
  <si>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</si>
  <si>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</si>
  <si>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</si>
  <si>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</si>
  <si>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</si>
  <si>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</si>
  <si>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</si>
  <si>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</si>
  <si>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</si>
  <si>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</si>
  <si>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</si>
  <si>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</si>
  <si>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</si>
  <si>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</si>
  <si>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</si>
  <si>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</si>
  <si>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</si>
  <si>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</si>
  <si>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</si>
  <si>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</si>
  <si>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</si>
  <si>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</si>
  <si>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</si>
  <si>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</si>
  <si>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</si>
  <si>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</si>
  <si>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</si>
  <si>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</si>
  <si>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</si>
  <si>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</si>
  <si>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</si>
  <si>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</si>
  <si>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</si>
  <si>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</si>
  <si>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</si>
  <si>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</si>
  <si>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</si>
  <si>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</si>
  <si>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</si>
  <si>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</si>
  <si>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</si>
  <si>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</si>
  <si>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</si>
  <si>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</si>
  <si>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</si>
  <si>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</si>
  <si>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</si>
  <si>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</si>
  <si>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</si>
  <si>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</si>
  <si>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</si>
  <si>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</si>
  <si>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</si>
  <si>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</si>
  <si>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</si>
  <si>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</si>
  <si>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</si>
  <si>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</si>
  <si>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</si>
  <si>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</si>
  <si>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</si>
  <si>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</si>
  <si>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</si>
  <si>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</si>
  <si>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</si>
  <si>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</si>
  <si>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</si>
  <si>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</si>
  <si>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</si>
  <si>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</si>
  <si>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</si>
  <si>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</si>
  <si>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</si>
  <si>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</si>
  <si>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</si>
  <si>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</si>
  <si>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</si>
  <si>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</si>
  <si>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</si>
  <si>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</si>
  <si>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</si>
  <si>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</si>
  <si>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</si>
  <si>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</si>
  <si>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</si>
  <si>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</si>
  <si>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</si>
  <si>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</si>
  <si>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</si>
  <si>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</si>
  <si>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</si>
  <si>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</si>
  <si>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</si>
  <si>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</si>
  <si>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</si>
  <si>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</si>
  <si>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</si>
  <si>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</si>
  <si>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</si>
  <si>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</si>
  <si>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</si>
  <si>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</si>
  <si>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</si>
  <si>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</si>
  <si>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</si>
  <si>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</si>
  <si>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</si>
  <si>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</si>
  <si>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</si>
  <si>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</si>
  <si>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</si>
  <si>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</si>
  <si>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</si>
  <si>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</si>
  <si>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</si>
  <si>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</si>
  <si>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</si>
  <si>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</si>
  <si>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</si>
  <si>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</si>
  <si>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</si>
  <si>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</si>
  <si>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</si>
  <si>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</si>
  <si>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</si>
  <si>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</si>
  <si>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</si>
  <si>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</si>
  <si>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</si>
  <si>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</si>
  <si>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</si>
  <si>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</si>
  <si>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</si>
  <si>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</si>
  <si>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</si>
  <si>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</si>
  <si>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</si>
  <si>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</si>
  <si>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</si>
  <si>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</si>
  <si>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</si>
  <si>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</si>
  <si>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</si>
  <si>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</si>
  <si>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</si>
  <si>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</si>
  <si>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</si>
  <si>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</si>
  <si>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</si>
  <si>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</si>
  <si>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</si>
  <si>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</si>
  <si>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</si>
  <si>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</si>
  <si>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</si>
  <si>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</si>
  <si>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</si>
  <si>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</si>
  <si>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</si>
  <si>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</si>
  <si>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</si>
  <si>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</si>
  <si>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</si>
  <si>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</si>
  <si>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</si>
  <si>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</si>
  <si>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</si>
  <si>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</si>
  <si>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</si>
  <si>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</si>
  <si>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</si>
  <si>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</si>
  <si>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</si>
  <si>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</si>
  <si>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</si>
  <si>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</si>
  <si>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</si>
  <si>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</si>
  <si>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</si>
  <si>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</si>
  <si>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</si>
  <si>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</si>
  <si>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</si>
  <si>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</si>
  <si>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</si>
  <si>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</si>
  <si>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</si>
  <si>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</si>
  <si>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</si>
  <si>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</si>
  <si>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</si>
  <si>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</si>
  <si>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</si>
  <si>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</si>
  <si>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</si>
  <si>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</si>
  <si>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</si>
  <si>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</si>
  <si>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</si>
  <si>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</si>
  <si>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</si>
  <si>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</si>
  <si>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</si>
  <si>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</si>
  <si>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</si>
  <si>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</si>
  <si>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</si>
  <si>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</si>
  <si>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</si>
  <si>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</si>
  <si>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</si>
  <si>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</si>
  <si>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</si>
  <si>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</si>
  <si>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</si>
  <si>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</si>
  <si>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</si>
  <si>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</si>
  <si>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</si>
  <si>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</si>
  <si>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</si>
  <si>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</si>
  <si>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</si>
  <si>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</si>
  <si>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</si>
  <si>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</si>
  <si>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</si>
  <si>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</si>
  <si>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</si>
  <si>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</si>
  <si>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</si>
  <si>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</si>
  <si>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</si>
  <si>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</si>
  <si>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</si>
  <si>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</si>
  <si>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</si>
  <si>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</si>
  <si>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</si>
  <si>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</si>
  <si>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</si>
  <si>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</si>
  <si>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</si>
  <si>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</si>
  <si>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</si>
  <si>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</si>
  <si>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</si>
  <si>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</si>
  <si>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</si>
  <si>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</si>
  <si>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</si>
  <si>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</si>
  <si>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</si>
  <si>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</si>
  <si>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</si>
  <si>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</si>
  <si>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</si>
  <si>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</si>
  <si>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</si>
  <si>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</si>
  <si>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</si>
  <si>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</si>
  <si>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</si>
  <si>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</si>
  <si>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</si>
  <si>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</si>
  <si>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</si>
  <si>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</si>
  <si>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</si>
  <si>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</si>
  <si>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</si>
  <si>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</si>
  <si>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</si>
  <si>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</si>
  <si>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</si>
  <si>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</si>
  <si>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</si>
  <si>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</si>
  <si>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</si>
  <si>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</si>
  <si>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</si>
  <si>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</si>
  <si>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</si>
  <si>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</si>
  <si>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</si>
  <si>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</si>
  <si>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</si>
  <si>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</si>
  <si>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</si>
  <si>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</si>
  <si>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</si>
  <si>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</si>
  <si>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</si>
  <si>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</si>
  <si>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</si>
  <si>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</si>
  <si>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</si>
  <si>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</si>
  <si>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</si>
  <si>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</si>
  <si>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</si>
  <si>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</si>
  <si>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</si>
  <si>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</si>
  <si>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</si>
  <si>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</si>
  <si>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</si>
  <si>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</si>
  <si>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</si>
  <si>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</si>
  <si>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</si>
  <si>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</si>
  <si>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</si>
  <si>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</si>
  <si>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</si>
  <si>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</si>
  <si>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</si>
  <si>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</si>
  <si>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</si>
  <si>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</si>
  <si>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</si>
  <si>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</si>
  <si>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</si>
  <si>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</si>
  <si>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</si>
  <si>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</si>
  <si>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</si>
  <si>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</si>
  <si>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</si>
  <si>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</si>
  <si>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</si>
  <si>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</si>
  <si>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</si>
  <si>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</si>
  <si>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</si>
  <si>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</si>
  <si>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</si>
  <si>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</si>
  <si>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</si>
  <si>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</si>
  <si>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</si>
  <si>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</si>
  <si>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</si>
  <si>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</si>
  <si>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</si>
  <si>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</si>
  <si>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</si>
  <si>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</si>
  <si>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</si>
  <si>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</si>
  <si>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</si>
  <si>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</si>
  <si>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</si>
  <si>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</si>
  <si>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</si>
  <si>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</si>
  <si>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</si>
  <si>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</si>
  <si>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</si>
  <si>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</si>
  <si>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</si>
  <si>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</si>
  <si>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</si>
  <si>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</si>
  <si>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</si>
  <si>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</si>
  <si>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</si>
  <si>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</si>
  <si>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</si>
  <si>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</si>
  <si>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</si>
  <si>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</si>
  <si>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</si>
  <si>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</si>
  <si>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</si>
  <si>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</si>
  <si>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</si>
  <si>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</si>
  <si>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</si>
  <si>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</si>
  <si>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</si>
  <si>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</si>
  <si>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</si>
  <si>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</si>
  <si>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</si>
  <si>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</si>
  <si>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</si>
  <si>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</si>
  <si>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</si>
  <si>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</si>
  <si>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</si>
  <si>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</si>
  <si>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</si>
  <si>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</si>
  <si>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</si>
  <si>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</si>
  <si>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</si>
  <si>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</si>
  <si>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</si>
  <si>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</si>
  <si>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</si>
  <si>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</si>
  <si>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</si>
  <si>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</si>
  <si>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</si>
  <si>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</si>
  <si>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</si>
  <si>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</si>
  <si>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</si>
  <si>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</si>
  <si>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</si>
  <si>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</si>
  <si>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</si>
  <si>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</si>
  <si>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</si>
  <si>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</si>
  <si>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</si>
  <si>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</si>
  <si>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</si>
  <si>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</si>
  <si>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</si>
  <si>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</si>
  <si>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</si>
  <si>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</si>
  <si>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</si>
  <si>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</si>
  <si>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</si>
  <si>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</si>
  <si>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</si>
  <si>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</si>
  <si>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</si>
  <si>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</si>
  <si>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</si>
  <si>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</si>
  <si>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</si>
  <si>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</si>
  <si>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</si>
  <si>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</si>
  <si>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</si>
  <si>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</si>
  <si>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</si>
  <si>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</si>
  <si>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</si>
  <si>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</si>
  <si>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</si>
  <si>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</si>
  <si>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</si>
  <si>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</si>
  <si>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</si>
  <si>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</si>
  <si>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</si>
  <si>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</si>
  <si>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</si>
  <si>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</si>
  <si>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</si>
  <si>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</si>
  <si>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</si>
  <si>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</si>
  <si>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</si>
  <si>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</si>
  <si>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</si>
  <si>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</si>
  <si>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</si>
  <si>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</si>
  <si>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</si>
  <si>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</si>
  <si>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</si>
  <si>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</si>
  <si>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</si>
  <si>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</si>
  <si>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</si>
  <si>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</si>
  <si>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</si>
  <si>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</si>
  <si>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</si>
  <si>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</si>
  <si>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</si>
  <si>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</si>
  <si>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</si>
  <si>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</si>
  <si>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</si>
  <si>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</si>
  <si>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</si>
  <si>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</si>
  <si>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</si>
  <si>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</si>
  <si>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</si>
  <si>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</si>
  <si>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</si>
  <si>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</si>
  <si>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</si>
  <si>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</si>
  <si>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</si>
  <si>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</si>
  <si>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</si>
  <si>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</si>
  <si>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</si>
  <si>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</si>
  <si>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</si>
  <si>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</si>
  <si>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</si>
  <si>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</si>
  <si>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</si>
  <si>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</si>
  <si>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</si>
  <si>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</si>
  <si>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</si>
  <si>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</si>
  <si>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</si>
  <si>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</si>
  <si>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</si>
  <si>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</si>
  <si>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</si>
  <si>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</si>
  <si>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</si>
  <si>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</si>
  <si>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</si>
  <si>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</si>
  <si>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</si>
  <si>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</si>
  <si>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</si>
  <si>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</si>
  <si>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</si>
  <si>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</si>
  <si>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</si>
  <si>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</si>
  <si>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</si>
  <si>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</si>
  <si>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</si>
  <si>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</si>
  <si>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</si>
  <si>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</si>
  <si>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</si>
  <si>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</si>
  <si>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</si>
  <si>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</si>
  <si>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</si>
  <si>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</si>
  <si>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</si>
  <si>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</si>
  <si>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</si>
  <si>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</si>
  <si>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</si>
  <si>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</si>
  <si>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</si>
  <si>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</si>
  <si>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</si>
  <si>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</si>
  <si>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</si>
  <si>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</si>
  <si>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</si>
  <si>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</si>
  <si>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</si>
  <si>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</si>
  <si>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</si>
  <si>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</si>
  <si>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</si>
  <si>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</si>
  <si>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</si>
  <si>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</si>
  <si>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</si>
  <si>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</si>
  <si>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</si>
  <si>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</si>
  <si>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</si>
  <si>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</si>
  <si>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</si>
  <si>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</si>
  <si>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</si>
  <si>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</si>
  <si>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</si>
  <si>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</si>
  <si>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</si>
  <si>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</si>
  <si>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</si>
  <si>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</si>
  <si>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</si>
  <si>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</si>
  <si>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</si>
  <si>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</si>
  <si>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</si>
  <si>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</si>
  <si>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</si>
  <si>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</si>
  <si>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</si>
  <si>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</si>
  <si>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</si>
  <si>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</si>
  <si>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</si>
  <si>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</si>
  <si>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</si>
  <si>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</si>
  <si>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</si>
  <si>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</si>
  <si>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</si>
  <si>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</si>
  <si>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</si>
  <si>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</si>
  <si>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</si>
  <si>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</si>
  <si>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</si>
  <si>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</si>
  <si>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</si>
  <si>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</si>
  <si>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</si>
  <si>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</si>
  <si>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</si>
  <si>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</si>
  <si>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</si>
  <si>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</si>
  <si>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</si>
  <si>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</si>
  <si>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</si>
  <si>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</si>
  <si>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</si>
  <si>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</si>
  <si>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</si>
  <si>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</si>
  <si>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</si>
  <si>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</si>
  <si>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</si>
  <si>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</si>
  <si>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</si>
  <si>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</si>
  <si>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</si>
  <si>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</si>
  <si>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</si>
  <si>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</si>
  <si>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</si>
  <si>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</si>
  <si>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</si>
  <si>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</si>
  <si>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</si>
  <si>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</si>
  <si>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</si>
  <si>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</si>
  <si>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</si>
  <si>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</si>
  <si>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</si>
  <si>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</si>
  <si>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</si>
  <si>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</si>
  <si>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</si>
  <si>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</si>
  <si>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</si>
  <si>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</si>
  <si>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</si>
  <si>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</si>
  <si>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</si>
  <si>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</si>
  <si>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</si>
  <si>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</si>
  <si>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</si>
  <si>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</si>
  <si>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</si>
  <si>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</si>
  <si>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</si>
  <si>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</si>
  <si>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</si>
  <si>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</si>
  <si>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</si>
  <si>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</si>
  <si>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</si>
  <si>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</si>
  <si>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</si>
  <si>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</si>
  <si>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</si>
  <si>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</si>
  <si>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</si>
  <si>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</si>
  <si>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</si>
  <si>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</si>
  <si>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</si>
  <si>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</si>
  <si>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</si>
  <si>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</si>
  <si>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</si>
  <si>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</si>
  <si>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</si>
  <si>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</si>
  <si>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</si>
  <si>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</si>
  <si>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</si>
  <si>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</si>
  <si>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</si>
  <si>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</si>
  <si>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</si>
  <si>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</si>
  <si>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</si>
  <si>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</si>
  <si>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</si>
  <si>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</si>
  <si>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</si>
  <si>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</si>
  <si>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</si>
  <si>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</si>
  <si>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</si>
  <si>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</si>
  <si>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</si>
  <si>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</si>
  <si>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</si>
  <si>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</si>
  <si>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</si>
  <si>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</si>
  <si>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</si>
  <si>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</si>
  <si>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</si>
  <si>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</si>
  <si>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</si>
  <si>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</si>
  <si>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</si>
  <si>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</si>
  <si>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</si>
  <si>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</si>
  <si>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</si>
  <si>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</si>
  <si>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</si>
  <si>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</si>
  <si>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</si>
  <si>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</si>
  <si>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</si>
  <si>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</si>
  <si>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</si>
  <si>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</si>
  <si>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</si>
  <si>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</si>
  <si>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</si>
  <si>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</si>
  <si>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</si>
  <si>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</si>
  <si>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</si>
  <si>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</si>
  <si>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</si>
  <si>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</si>
  <si>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</si>
  <si>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</si>
  <si>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</si>
  <si>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</si>
  <si>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</si>
  <si>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</si>
  <si>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</si>
  <si>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</si>
  <si>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</si>
  <si>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</si>
  <si>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</si>
  <si>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</si>
  <si>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</si>
  <si>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</si>
  <si>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</si>
  <si>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</si>
  <si>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</si>
  <si>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</si>
  <si>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</si>
  <si>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</si>
  <si>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</si>
  <si>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</si>
  <si>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</si>
  <si>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</si>
  <si>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</si>
  <si>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</si>
  <si>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</si>
  <si>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</si>
  <si>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</si>
  <si>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</si>
  <si>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</si>
  <si>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</si>
  <si>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</si>
  <si>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</si>
  <si>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</si>
  <si>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</si>
  <si>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</si>
  <si>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</si>
  <si>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</si>
  <si>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</si>
  <si>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</si>
  <si>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</si>
  <si>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</si>
  <si>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</si>
  <si>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</si>
  <si>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</si>
  <si>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</si>
  <si>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</si>
  <si>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</si>
  <si>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</si>
  <si>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</si>
  <si>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</si>
  <si>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</si>
  <si>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</si>
  <si>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</si>
  <si>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</si>
  <si>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</si>
  <si>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</si>
  <si>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</si>
  <si>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</si>
  <si>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</si>
  <si>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</si>
  <si>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</si>
  <si>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</si>
  <si>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</si>
  <si>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</si>
  <si>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</si>
  <si>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</si>
  <si>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</si>
  <si>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</si>
  <si>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</si>
  <si>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</si>
  <si>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</si>
  <si>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</si>
  <si>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</si>
  <si>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</si>
  <si>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</si>
  <si>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</si>
  <si>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</si>
  <si>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</si>
  <si>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</si>
  <si>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</si>
  <si>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</si>
  <si>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</si>
  <si>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</si>
  <si>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</si>
  <si>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</si>
  <si>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</si>
  <si>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</si>
  <si>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</si>
  <si>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</si>
  <si>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</si>
  <si>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</si>
  <si>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</si>
  <si>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</si>
  <si>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</si>
  <si>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</si>
  <si>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</si>
  <si>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</si>
  <si>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</si>
  <si>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</si>
  <si>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</si>
  <si>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</si>
  <si>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</si>
  <si>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</si>
  <si>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</si>
  <si>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</si>
  <si>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</si>
  <si>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</si>
  <si>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</si>
  <si>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</si>
  <si>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</si>
  <si>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</si>
  <si>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</si>
  <si>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</si>
  <si>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</si>
  <si>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</si>
  <si>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</si>
  <si>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</si>
  <si>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</si>
  <si>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</si>
  <si>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</si>
  <si>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</si>
  <si>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</si>
  <si>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</si>
  <si>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</si>
  <si>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</si>
  <si>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</si>
  <si>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</si>
  <si>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</si>
  <si>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</si>
  <si>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</si>
  <si>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</si>
  <si>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</si>
  <si>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</si>
  <si>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</si>
  <si>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</si>
  <si>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</si>
  <si>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</si>
  <si>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</si>
  <si>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</si>
  <si>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</si>
  <si>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</si>
  <si>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</si>
  <si>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</si>
  <si>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</si>
  <si>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</si>
  <si>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</si>
  <si>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</si>
  <si>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</si>
  <si>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</si>
  <si>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</si>
  <si>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</si>
  <si>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</si>
  <si>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</si>
  <si>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</si>
  <si>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</si>
  <si>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</si>
  <si>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</si>
  <si>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</si>
  <si>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</si>
  <si>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</si>
  <si>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</si>
  <si>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</si>
  <si>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</si>
  <si>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</si>
  <si>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</si>
  <si>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</si>
  <si>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</si>
  <si>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</si>
  <si>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</si>
  <si>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</si>
  <si>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</si>
  <si>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</si>
  <si>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</si>
  <si>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</si>
  <si>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</si>
  <si>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</si>
  <si>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</si>
  <si>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</si>
  <si>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</si>
  <si>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</si>
  <si>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</si>
  <si>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</si>
  <si>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</si>
  <si>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</si>
  <si>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</si>
  <si>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</si>
  <si>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</si>
  <si>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</si>
  <si>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</si>
  <si>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</si>
  <si>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</si>
  <si>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</si>
  <si>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</si>
  <si>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</si>
  <si>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</si>
  <si>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</si>
  <si>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</si>
  <si>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</si>
  <si>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</si>
  <si>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</si>
  <si>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</si>
  <si>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</si>
  <si>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</si>
  <si>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</si>
  <si>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</si>
  <si>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</si>
  <si>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</si>
  <si>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</si>
  <si>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</si>
  <si>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</si>
  <si>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</si>
  <si>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</si>
  <si>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</si>
  <si>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</si>
  <si>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</si>
  <si>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</si>
  <si>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</si>
  <si>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</si>
  <si>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</si>
  <si>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</si>
  <si>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</si>
  <si>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</si>
  <si>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</si>
  <si>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</si>
  <si>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</si>
  <si>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</si>
  <si>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</si>
  <si>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</si>
  <si>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</si>
  <si>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</si>
  <si>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</si>
  <si>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</si>
  <si>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</si>
  <si>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</si>
  <si>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</si>
  <si>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</si>
  <si>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</si>
  <si>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</si>
  <si>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</si>
  <si>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</si>
  <si>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</si>
  <si>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</si>
  <si>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</si>
  <si>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</si>
  <si>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</si>
  <si>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</si>
  <si>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</si>
  <si>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</si>
  <si>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</si>
  <si>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</si>
  <si>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</si>
  <si>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</si>
  <si>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</si>
  <si>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</si>
  <si>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</si>
  <si>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</si>
  <si>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</si>
  <si>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</si>
  <si>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</si>
  <si>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</si>
  <si>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</si>
  <si>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</si>
  <si>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</si>
  <si>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</si>
  <si>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</si>
  <si>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</si>
  <si>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</si>
  <si>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</si>
  <si>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</si>
  <si>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</si>
  <si>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</si>
  <si>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</si>
  <si>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</si>
  <si>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</si>
  <si>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</si>
  <si>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</si>
  <si>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</si>
  <si>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</si>
  <si>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</si>
  <si>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</si>
  <si>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</si>
  <si>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</si>
  <si>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</si>
  <si>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</si>
  <si>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</si>
  <si>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</si>
  <si>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</si>
  <si>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</si>
  <si>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</si>
  <si>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</si>
  <si>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</si>
  <si>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</si>
  <si>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</si>
  <si>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</si>
  <si>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</si>
  <si>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</si>
  <si>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</si>
  <si>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</si>
  <si>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</si>
  <si>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</si>
  <si>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</si>
  <si>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</si>
  <si>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</si>
  <si>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</si>
  <si>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</si>
  <si>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</si>
  <si>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</si>
  <si>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</si>
  <si>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</si>
  <si>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</si>
  <si>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</si>
  <si>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</si>
  <si>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</si>
  <si>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</si>
  <si>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</si>
  <si>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</si>
  <si>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</si>
  <si>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</si>
  <si>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</si>
  <si>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</si>
  <si>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</si>
  <si>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</si>
  <si>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</si>
  <si>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</si>
  <si>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</si>
  <si>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</si>
  <si>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</si>
  <si>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</si>
  <si>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</si>
  <si>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</si>
  <si>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</si>
  <si>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</si>
  <si>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</si>
  <si>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</si>
  <si>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</si>
  <si>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</si>
  <si>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</si>
  <si>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</si>
  <si>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</si>
  <si>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</si>
  <si>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</si>
  <si>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</si>
  <si>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</si>
  <si>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</si>
  <si>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</si>
  <si>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</si>
  <si>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</si>
  <si>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</si>
  <si>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</si>
  <si>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</si>
  <si>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</si>
  <si>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</si>
  <si>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</si>
  <si>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</si>
  <si>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</si>
  <si>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</si>
  <si>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</si>
  <si>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</si>
  <si>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</si>
  <si>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</si>
  <si>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</si>
  <si>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</si>
  <si>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</si>
  <si>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</si>
  <si>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</si>
  <si>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</si>
  <si>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</si>
  <si>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</si>
  <si>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</si>
  <si>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</si>
  <si>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</si>
  <si>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</si>
  <si>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</si>
  <si>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</si>
  <si>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</si>
  <si>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</si>
  <si>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</si>
  <si>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</si>
  <si>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</si>
  <si>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</si>
  <si>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</si>
  <si>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</si>
  <si>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</si>
  <si>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</si>
  <si>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</si>
  <si>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</si>
  <si>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</si>
  <si>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</si>
  <si>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</si>
  <si>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</si>
  <si>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</si>
  <si>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</si>
  <si>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</si>
  <si>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</si>
  <si>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</si>
  <si>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</si>
  <si>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</si>
  <si>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</si>
  <si>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</si>
  <si>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</si>
  <si>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</si>
  <si>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</si>
  <si>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</si>
  <si>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</si>
  <si>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</si>
  <si>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</si>
  <si>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</si>
  <si>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</si>
  <si>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</si>
  <si>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</si>
  <si>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</si>
  <si>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</si>
  <si>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</si>
  <si>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</si>
  <si>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</si>
  <si>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</si>
  <si>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</si>
  <si>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</si>
  <si>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</si>
  <si>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</si>
  <si>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</si>
  <si>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</si>
  <si>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</si>
  <si>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</si>
  <si>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</si>
  <si>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</si>
  <si>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</si>
  <si>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</si>
  <si>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</si>
  <si>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</si>
  <si>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</si>
  <si>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</si>
  <si>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</si>
  <si>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</si>
  <si>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</si>
  <si>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</si>
  <si>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</si>
  <si>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</si>
  <si>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</si>
  <si>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</si>
  <si>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</si>
  <si>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</si>
  <si>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</si>
  <si>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</si>
  <si>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</si>
  <si>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</si>
  <si>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</si>
  <si>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</si>
  <si>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</si>
  <si>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</si>
  <si>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</si>
  <si>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</si>
  <si>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</si>
  <si>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</si>
  <si>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</si>
  <si>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</si>
  <si>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</si>
  <si>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</si>
  <si>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</si>
  <si>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</si>
  <si>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</si>
  <si>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</si>
  <si>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</si>
  <si>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</si>
  <si>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</si>
  <si>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</si>
  <si>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</si>
  <si>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</si>
  <si>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</si>
  <si>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</si>
  <si>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</si>
  <si>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</si>
  <si>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</si>
  <si>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</si>
  <si>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</si>
  <si>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</si>
  <si>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</si>
  <si>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</si>
  <si>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</si>
  <si>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</si>
  <si>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</si>
  <si>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</si>
  <si>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</si>
  <si>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</si>
  <si>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</si>
  <si>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</si>
  <si>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</si>
  <si>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</si>
  <si>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</si>
  <si>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</si>
  <si>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</si>
  <si>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</si>
  <si>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</si>
  <si>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</si>
  <si>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</si>
  <si>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</si>
  <si>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</si>
  <si>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</si>
  <si>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</si>
  <si>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</si>
  <si>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</si>
  <si>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</si>
  <si>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</si>
  <si>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</si>
  <si>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</si>
  <si>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</si>
  <si>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</si>
  <si>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</si>
  <si>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</si>
  <si>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</si>
  <si>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</si>
  <si>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</si>
  <si>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</si>
  <si>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</si>
  <si>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</si>
  <si>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</si>
  <si>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</si>
  <si>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</si>
  <si>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</si>
  <si>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</si>
  <si>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</si>
  <si>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</si>
  <si>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</si>
  <si>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</si>
  <si>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</si>
  <si>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</si>
  <si>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</si>
  <si>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</si>
  <si>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</si>
  <si>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</si>
  <si>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</si>
  <si>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</si>
  <si>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</si>
  <si>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</si>
  <si>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</si>
  <si>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</si>
  <si>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</si>
  <si>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</si>
  <si>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</si>
  <si>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</si>
  <si>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</si>
  <si>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</si>
  <si>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</si>
  <si>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</si>
  <si>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</si>
  <si>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</si>
  <si>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</si>
  <si>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</si>
  <si>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</si>
  <si>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</si>
  <si>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</si>
  <si>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</si>
  <si>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</si>
  <si>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</si>
  <si>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</si>
  <si>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</si>
  <si>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</si>
  <si>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</si>
  <si>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</si>
  <si>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</si>
  <si>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</si>
  <si>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</si>
  <si>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</si>
  <si>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</si>
  <si>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</si>
  <si>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</si>
  <si>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</si>
  <si>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</si>
  <si>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</si>
  <si>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</si>
  <si>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</si>
  <si>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</si>
  <si>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</si>
  <si>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</si>
  <si>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</si>
  <si>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</si>
  <si>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</si>
  <si>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</si>
  <si>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</si>
  <si>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</si>
  <si>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</si>
  <si>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</si>
  <si>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</si>
  <si>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</si>
  <si>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</si>
  <si>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</si>
  <si>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</si>
  <si>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</si>
  <si>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</si>
  <si>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</si>
  <si>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</si>
  <si>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</si>
  <si>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</si>
  <si>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</si>
  <si>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</si>
  <si>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</si>
  <si>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</si>
  <si>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</si>
  <si>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</si>
  <si>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</si>
  <si>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</si>
  <si>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</si>
  <si>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</si>
  <si>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</si>
  <si>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</si>
  <si>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</si>
  <si>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</si>
  <si>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</si>
  <si>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</si>
  <si>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</si>
  <si>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</si>
  <si>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</si>
  <si>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</si>
  <si>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</si>
  <si>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</si>
  <si>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</si>
  <si>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</si>
  <si>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</si>
  <si>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</si>
  <si>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</si>
  <si>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</si>
  <si>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</si>
  <si>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</si>
  <si>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</si>
  <si>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</si>
  <si>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</si>
  <si>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</si>
  <si>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</si>
  <si>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</si>
  <si>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</si>
  <si>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</si>
  <si>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</si>
  <si>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</si>
  <si>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</si>
  <si>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</si>
  <si>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</si>
  <si>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</si>
  <si>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</si>
  <si>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</si>
  <si>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</si>
  <si>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</si>
  <si>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</si>
  <si>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</si>
  <si>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</si>
  <si>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</si>
  <si>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</si>
  <si>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</si>
  <si>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</si>
  <si>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</si>
  <si>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</si>
  <si>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</si>
  <si>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</si>
  <si>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</si>
  <si>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</si>
  <si>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</si>
  <si>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</si>
  <si>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</si>
  <si>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</si>
  <si>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</si>
  <si>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</si>
  <si>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</si>
  <si>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</si>
  <si>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</si>
  <si>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</si>
  <si>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</si>
  <si>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</si>
  <si>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</si>
  <si>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</si>
  <si>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</si>
  <si>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</si>
  <si>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</si>
  <si>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</si>
  <si>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</si>
  <si>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</si>
  <si>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</si>
  <si>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</si>
  <si>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</si>
  <si>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</si>
  <si>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</si>
  <si>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</si>
  <si>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</si>
  <si>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</si>
  <si>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</si>
  <si>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</si>
  <si>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</si>
  <si>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</si>
  <si>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</si>
  <si>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</si>
  <si>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</si>
  <si>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</si>
  <si>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</si>
  <si>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</si>
  <si>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</si>
  <si>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</si>
  <si>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</si>
  <si>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</si>
  <si>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</si>
  <si>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</si>
  <si>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</si>
  <si>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</si>
  <si>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</si>
  <si>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</si>
  <si>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</si>
  <si>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</si>
  <si>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</si>
  <si>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</si>
  <si>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</si>
  <si>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</si>
  <si>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</si>
  <si>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</si>
  <si>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</si>
  <si>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</si>
  <si>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</si>
  <si>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</si>
  <si>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</si>
  <si>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</si>
  <si>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</si>
  <si>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</si>
  <si>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</si>
  <si>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</si>
  <si>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</si>
  <si>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</si>
  <si>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</si>
  <si>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</si>
  <si>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</si>
  <si>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</si>
  <si>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</si>
  <si>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</si>
  <si>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</si>
  <si>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</si>
  <si>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</si>
  <si>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</si>
  <si>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</si>
  <si>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</si>
  <si>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</si>
  <si>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</si>
  <si>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</si>
  <si>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</si>
  <si>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</si>
  <si>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</si>
  <si>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</si>
  <si>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</si>
  <si>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</si>
  <si>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</si>
  <si>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</si>
  <si>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</si>
  <si>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</si>
  <si>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</si>
  <si>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</si>
  <si>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</si>
  <si>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</si>
  <si>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</si>
  <si>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</si>
  <si>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</si>
  <si>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</si>
  <si>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</si>
  <si>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</si>
  <si>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</si>
  <si>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</si>
  <si>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</si>
  <si>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</si>
  <si>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</si>
  <si>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</si>
  <si>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</si>
  <si>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</si>
  <si>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</si>
  <si>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</si>
  <si>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</si>
  <si>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</si>
  <si>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</si>
  <si>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</si>
  <si>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</si>
  <si>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</si>
  <si>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</si>
  <si>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</si>
  <si>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</si>
  <si>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</si>
  <si>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</si>
  <si>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</si>
  <si>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</si>
  <si>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</si>
  <si>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</si>
  <si>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</si>
  <si>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</si>
  <si>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</si>
  <si>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</si>
  <si>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</si>
  <si>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</si>
  <si>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</si>
  <si>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</si>
  <si>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</si>
  <si>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</si>
  <si>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</si>
  <si>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</si>
  <si>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</si>
  <si>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</si>
  <si>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</si>
  <si>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</si>
  <si>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</si>
  <si>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</si>
  <si>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</si>
  <si>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</si>
  <si>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</si>
  <si>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</si>
  <si>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</si>
  <si>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</si>
  <si>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</si>
  <si>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</si>
  <si>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</si>
  <si>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</si>
  <si>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</si>
  <si>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</si>
  <si>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</si>
  <si>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</si>
  <si>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</si>
  <si>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</si>
  <si>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</si>
  <si>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</si>
  <si>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</si>
  <si>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</si>
  <si>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</si>
  <si>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</si>
  <si>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</si>
  <si>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</si>
  <si>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</si>
  <si>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</si>
  <si>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</si>
  <si>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</si>
  <si>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</si>
  <si>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</si>
  <si>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</si>
  <si>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</si>
  <si>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</si>
  <si>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</si>
  <si>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</si>
  <si>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</si>
  <si>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</si>
  <si>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</si>
  <si>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</si>
  <si>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</si>
  <si>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</si>
  <si>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</si>
  <si>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</si>
  <si>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</si>
  <si>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</si>
  <si>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</si>
  <si>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</si>
  <si>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</si>
  <si>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</si>
  <si>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</si>
  <si>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</si>
  <si>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</si>
  <si>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</si>
  <si>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</si>
  <si>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</si>
  <si>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</si>
  <si>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</si>
  <si>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</si>
  <si>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</si>
  <si>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</si>
  <si>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</si>
  <si>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</si>
  <si>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</si>
  <si>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</si>
  <si>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</si>
  <si>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</si>
  <si>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</si>
  <si>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</si>
  <si>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</si>
  <si>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</si>
  <si>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</si>
  <si>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</si>
  <si>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</si>
  <si>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</si>
  <si>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</si>
  <si>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</si>
  <si>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</si>
  <si>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</si>
  <si>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</si>
  <si>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</si>
  <si>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</si>
  <si>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</si>
  <si>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</si>
  <si>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</si>
  <si>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</si>
  <si>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</si>
  <si>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</si>
  <si>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</si>
  <si>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</si>
  <si>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</si>
  <si>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</si>
  <si>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</si>
  <si>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</si>
  <si>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</si>
  <si>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</si>
  <si>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</si>
  <si>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</si>
  <si>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</si>
  <si>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</si>
  <si>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</si>
  <si>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</si>
  <si>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</si>
  <si>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</si>
  <si>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</si>
  <si>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</si>
  <si>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</si>
  <si>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</si>
  <si>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</si>
  <si>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</si>
  <si>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</si>
  <si>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</si>
  <si>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</si>
  <si>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</si>
  <si>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</si>
  <si>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</si>
  <si>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</si>
  <si>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</si>
  <si>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</si>
  <si>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</si>
  <si>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</si>
  <si>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</si>
  <si>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</si>
  <si>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</si>
  <si>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</si>
  <si>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</si>
  <si>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</si>
  <si>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</si>
  <si>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</si>
  <si>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</si>
  <si>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</si>
  <si>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</si>
  <si>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</si>
  <si>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</si>
  <si>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</si>
  <si>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</si>
  <si>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</si>
  <si>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</si>
  <si>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</si>
  <si>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</si>
  <si>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</si>
  <si>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</si>
  <si>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</si>
  <si>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</si>
  <si>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</si>
  <si>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</si>
  <si>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</si>
  <si>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</si>
  <si>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</si>
  <si>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</si>
  <si>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</si>
  <si>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</si>
  <si>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</si>
  <si>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</si>
  <si>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</si>
  <si>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</si>
  <si>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</si>
  <si>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</si>
  <si>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</si>
  <si>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</si>
  <si>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</si>
  <si>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</si>
  <si>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</si>
  <si>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</si>
  <si>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</si>
  <si>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</si>
  <si>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</si>
  <si>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</si>
  <si>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</si>
  <si>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</si>
  <si>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</si>
  <si>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</si>
  <si>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</si>
  <si>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</si>
  <si>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</si>
  <si>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</si>
  <si>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</si>
  <si>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</si>
  <si>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</si>
  <si>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</si>
  <si>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</si>
  <si>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</si>
  <si>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</si>
  <si>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</si>
  <si>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</si>
  <si>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</si>
  <si>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</si>
  <si>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</si>
  <si>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</si>
  <si>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</si>
  <si>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</si>
  <si>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</si>
  <si>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</si>
  <si>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</si>
  <si>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</si>
  <si>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</si>
  <si>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</si>
  <si>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</si>
  <si>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</si>
  <si>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</si>
  <si>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</si>
  <si>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</si>
  <si>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</si>
  <si>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</si>
  <si>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</si>
  <si>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</si>
  <si>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</si>
  <si>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</si>
  <si>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</si>
  <si>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</si>
  <si>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</si>
  <si>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</si>
  <si>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</si>
  <si>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</si>
  <si>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</si>
  <si>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</si>
  <si>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</si>
  <si>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</si>
  <si>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</si>
  <si>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</si>
  <si>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</si>
  <si>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</si>
  <si>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</si>
  <si>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</si>
  <si>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</si>
  <si>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</si>
  <si>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</si>
  <si>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</si>
  <si>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</si>
  <si>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</si>
  <si>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</si>
  <si>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</si>
  <si>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</si>
  <si>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</si>
  <si>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</si>
  <si>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</si>
  <si>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</si>
  <si>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</si>
  <si>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</si>
  <si>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</si>
  <si>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</si>
  <si>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</si>
  <si>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</si>
  <si>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</si>
  <si>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</si>
  <si>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</si>
  <si>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</si>
  <si>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</si>
  <si>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</si>
  <si>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</si>
  <si>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</si>
  <si>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</si>
  <si>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</si>
  <si>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</si>
  <si>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</si>
  <si>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</si>
  <si>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</si>
  <si>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</si>
  <si>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</si>
  <si>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</si>
  <si>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</si>
  <si>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</si>
  <si>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</si>
  <si>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</si>
  <si>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</si>
  <si>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</si>
  <si>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</si>
  <si>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</si>
  <si>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</si>
  <si>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</si>
  <si>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</si>
  <si>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</si>
  <si>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</si>
  <si>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</si>
  <si>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</si>
  <si>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</si>
  <si>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</si>
  <si>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</si>
  <si>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</si>
  <si>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</si>
  <si>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</si>
  <si>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</si>
  <si>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</si>
  <si>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</si>
  <si>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</si>
  <si>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</si>
  <si>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</si>
  <si>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</si>
  <si>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</si>
  <si>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</si>
  <si>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</si>
  <si>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</si>
  <si>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</si>
  <si>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</si>
  <si>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</si>
  <si>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</si>
  <si>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</si>
  <si>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</si>
  <si>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</si>
  <si>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</si>
  <si>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</si>
  <si>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</si>
  <si>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</si>
  <si>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</si>
  <si>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</si>
  <si>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</si>
  <si>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</si>
  <si>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</si>
  <si>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</si>
  <si>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</si>
  <si>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</si>
  <si>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</si>
  <si>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</si>
  <si>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</si>
  <si>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</si>
  <si>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</si>
  <si>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</si>
  <si>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</si>
  <si>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</si>
  <si>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</si>
  <si>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</si>
  <si>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</si>
  <si>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</si>
  <si>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</si>
  <si>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</si>
  <si>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</si>
  <si>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</si>
  <si>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</si>
  <si>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</si>
  <si>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</si>
  <si>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</si>
  <si>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</si>
  <si>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</si>
  <si>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</si>
  <si>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</si>
  <si>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</si>
  <si>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</si>
  <si>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</si>
  <si>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</si>
  <si>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</si>
  <si>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</si>
  <si>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</si>
  <si>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</si>
  <si>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</si>
  <si>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</si>
  <si>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</si>
  <si>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</si>
  <si>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</si>
  <si>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</si>
  <si>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</si>
  <si>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</si>
  <si>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</si>
  <si>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</si>
  <si>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</si>
  <si>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</si>
  <si>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</si>
  <si>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</si>
  <si>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</si>
  <si>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</si>
  <si>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</si>
  <si>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</si>
  <si>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</si>
  <si>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</si>
  <si>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</si>
  <si>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</si>
  <si>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</si>
  <si>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</si>
  <si>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</si>
  <si>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</si>
  <si>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</si>
  <si>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</si>
  <si>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</si>
  <si>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</si>
  <si>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</si>
  <si>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</si>
  <si>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</si>
  <si>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</si>
  <si>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</si>
  <si>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</si>
  <si>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</si>
  <si>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</si>
  <si>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</si>
  <si>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</si>
  <si>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</si>
  <si>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</si>
  <si>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</si>
  <si>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</si>
  <si>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</si>
  <si>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</si>
  <si>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</si>
  <si>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</si>
  <si>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</si>
  <si>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</si>
  <si>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</si>
  <si>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</si>
  <si>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</si>
  <si>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</si>
  <si>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</si>
  <si>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</si>
  <si>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</si>
  <si>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</si>
  <si>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</si>
  <si>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</si>
  <si>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</si>
  <si>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</si>
  <si>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</si>
  <si>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</si>
  <si>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</si>
  <si>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</si>
  <si>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</si>
  <si>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</si>
  <si>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</si>
  <si>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</si>
  <si>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</si>
  <si>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</si>
  <si>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</si>
  <si>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</si>
  <si>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</si>
  <si>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</si>
  <si>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</si>
  <si>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</si>
  <si>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</si>
  <si>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</si>
  <si>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</si>
  <si>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</si>
  <si>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</si>
  <si>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</si>
  <si>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</si>
  <si>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</si>
  <si>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</si>
  <si>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</si>
  <si>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</si>
  <si>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</si>
  <si>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</si>
  <si>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</si>
  <si>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</si>
  <si>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</si>
  <si>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</si>
  <si>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</si>
  <si>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</si>
  <si>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</si>
  <si>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</si>
  <si>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</si>
  <si>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</si>
  <si>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</si>
  <si>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</si>
  <si>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</si>
  <si>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</si>
  <si>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</si>
  <si>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</si>
  <si>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</si>
  <si>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</si>
  <si>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</si>
  <si>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</si>
  <si>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</si>
  <si>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</si>
  <si>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</si>
  <si>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</si>
  <si>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</si>
  <si>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</si>
  <si>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</si>
  <si>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</si>
  <si>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</si>
  <si>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</si>
  <si>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</si>
  <si>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</si>
  <si>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</si>
  <si>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</si>
  <si>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</si>
  <si>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</si>
  <si>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</si>
  <si>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</si>
  <si>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</si>
  <si>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</si>
  <si>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</si>
  <si>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</si>
  <si>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</si>
  <si>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</si>
  <si>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</si>
  <si>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</si>
  <si>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</si>
  <si>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</si>
  <si>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</si>
  <si>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</si>
  <si>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</si>
  <si>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</si>
  <si>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</si>
  <si>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</si>
  <si>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</si>
  <si>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</si>
  <si>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</si>
  <si>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</si>
  <si>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</si>
  <si>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</si>
  <si>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</si>
  <si>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</si>
  <si>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</si>
  <si>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</si>
  <si>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</si>
  <si>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</si>
  <si>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</si>
  <si>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</si>
  <si>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</si>
  <si>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</si>
  <si>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</si>
  <si>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</si>
  <si>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</si>
  <si>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</si>
  <si>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</si>
  <si>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</si>
  <si>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</si>
  <si>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</si>
  <si>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</si>
  <si>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</si>
  <si>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</si>
  <si>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</si>
  <si>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</si>
  <si>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</si>
  <si>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</si>
  <si>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</si>
  <si>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</si>
  <si>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</si>
  <si>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</si>
  <si>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</si>
  <si>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</si>
  <si>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</si>
  <si>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</si>
  <si>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</si>
  <si>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</si>
  <si>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</si>
  <si>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</si>
  <si>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</si>
  <si>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</si>
  <si>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</si>
  <si>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</si>
  <si>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</si>
  <si>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</si>
  <si>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</si>
  <si>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</si>
  <si>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</si>
  <si>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</si>
  <si>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</si>
  <si>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</si>
  <si>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</si>
  <si>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</si>
  <si>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</si>
  <si>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</si>
  <si>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</si>
  <si>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</si>
  <si>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</si>
  <si>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</si>
  <si>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</si>
  <si>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</si>
  <si>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</si>
  <si>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</si>
  <si>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</si>
  <si>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</si>
  <si>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</si>
  <si>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</si>
  <si>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</si>
  <si>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</si>
  <si>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</si>
  <si>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</si>
  <si>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</si>
  <si>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</si>
  <si>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</si>
  <si>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</si>
  <si>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</si>
  <si>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</si>
  <si>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</si>
  <si>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</si>
  <si>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</si>
  <si>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</si>
  <si>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</si>
  <si>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</si>
  <si>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</si>
  <si>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</si>
  <si>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</si>
  <si>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</si>
  <si>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</si>
  <si>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</si>
  <si>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</si>
  <si>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</si>
  <si>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</si>
  <si>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</si>
  <si>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</si>
  <si>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</si>
  <si>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</si>
  <si>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</si>
  <si>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</si>
  <si>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</si>
  <si>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</si>
  <si>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</si>
  <si>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</si>
  <si>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</si>
  <si>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</si>
  <si>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</si>
  <si>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</si>
  <si>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</si>
  <si>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</si>
  <si>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</si>
  <si>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</si>
  <si>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</si>
  <si>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</si>
  <si>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</si>
  <si>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</si>
  <si>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</si>
  <si>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</si>
  <si>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</si>
  <si>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</si>
  <si>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</si>
  <si>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</si>
  <si>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</si>
  <si>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</si>
  <si>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</si>
  <si>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</si>
  <si>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</si>
  <si>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</si>
  <si>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</si>
  <si>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</si>
  <si>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</si>
  <si>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</si>
  <si>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</si>
  <si>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</si>
  <si>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</si>
  <si>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</si>
  <si>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</si>
  <si>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</si>
  <si>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</si>
  <si>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</si>
  <si>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</si>
  <si>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</si>
  <si>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</si>
  <si>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</si>
  <si>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</si>
  <si>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</si>
  <si>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</si>
  <si>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</si>
  <si>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</si>
  <si>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</si>
  <si>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</si>
  <si>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</si>
  <si>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</si>
  <si>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</si>
  <si>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</si>
  <si>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</si>
  <si>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</si>
  <si>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</si>
  <si>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</si>
  <si>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</si>
  <si>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</si>
  <si>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</si>
  <si>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</si>
  <si>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</si>
  <si>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</si>
  <si>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</si>
  <si>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</si>
  <si>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</si>
  <si>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</si>
  <si>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</si>
  <si>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</si>
  <si>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</si>
  <si>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</si>
  <si>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</si>
  <si>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</si>
  <si>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</si>
  <si>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</si>
  <si>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</si>
  <si>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</si>
  <si>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</si>
  <si>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</si>
  <si>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</si>
  <si>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</si>
  <si>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</si>
  <si>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</si>
  <si>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</si>
  <si>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</si>
  <si>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</si>
  <si>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</si>
  <si>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</si>
  <si>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</si>
  <si>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</si>
  <si>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</si>
  <si>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</si>
  <si>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</si>
  <si>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</si>
  <si>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</si>
  <si>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</si>
  <si>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</si>
  <si>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</si>
  <si>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</si>
  <si>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</si>
  <si>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</si>
  <si>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</si>
  <si>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</si>
  <si>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</si>
  <si>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</si>
  <si>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</si>
  <si>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</si>
  <si>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</si>
  <si>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</si>
  <si>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</si>
  <si>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</si>
  <si>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</si>
  <si>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</si>
  <si>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</si>
  <si>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</si>
  <si>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</si>
  <si>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</si>
  <si>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</si>
  <si>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</si>
  <si>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</si>
  <si>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</si>
  <si>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</si>
  <si>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</si>
  <si>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</si>
  <si>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</si>
  <si>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</si>
  <si>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</si>
  <si>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</si>
  <si>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</si>
  <si>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</si>
  <si>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</si>
  <si>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</si>
  <si>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</si>
  <si>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</si>
  <si>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</si>
  <si>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</si>
  <si>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</si>
  <si>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</si>
  <si>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</si>
  <si>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</si>
  <si>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</si>
  <si>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</si>
  <si>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</si>
  <si>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</si>
  <si>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</si>
  <si>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</si>
  <si>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</si>
  <si>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</si>
  <si>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</si>
  <si>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</si>
  <si>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</si>
  <si>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</si>
  <si>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</si>
  <si>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</si>
  <si>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</si>
  <si>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</si>
  <si>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</si>
  <si>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</si>
  <si>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</si>
  <si>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</si>
  <si>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</si>
  <si>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</si>
  <si>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</si>
  <si>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</si>
  <si>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</si>
  <si>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</si>
  <si>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</si>
  <si>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</si>
  <si>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</si>
  <si>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</si>
  <si>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</si>
  <si>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</si>
  <si>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</si>
  <si>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</si>
  <si>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</si>
  <si>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</si>
  <si>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</si>
  <si>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</si>
  <si>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</si>
  <si>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</si>
  <si>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</si>
  <si>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</si>
  <si>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</si>
  <si>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</si>
  <si>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</si>
  <si>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</si>
  <si>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</si>
  <si>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</si>
  <si>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</si>
  <si>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</si>
  <si>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</si>
  <si>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</si>
  <si>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</si>
  <si>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</si>
  <si>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</si>
  <si>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</si>
  <si>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</si>
  <si>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</si>
  <si>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</si>
  <si>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</si>
  <si>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</si>
  <si>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</si>
  <si>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</si>
  <si>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</si>
  <si>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</si>
  <si>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</si>
  <si>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</si>
  <si>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</si>
  <si>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</si>
  <si>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</si>
  <si>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</si>
  <si>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</si>
  <si>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</si>
  <si>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</si>
  <si>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</si>
  <si>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</si>
  <si>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</si>
  <si>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</si>
  <si>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</si>
  <si>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</si>
  <si>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</si>
  <si>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</si>
  <si>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</si>
  <si>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</si>
  <si>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</si>
  <si>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</si>
  <si>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</si>
  <si>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</si>
  <si>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</si>
  <si>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</si>
  <si>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</si>
  <si>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</si>
  <si>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</si>
  <si>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</si>
  <si>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</si>
  <si>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</si>
  <si>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</si>
  <si>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</si>
  <si>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</si>
  <si>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</si>
  <si>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</si>
  <si>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</si>
  <si>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</si>
  <si>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</si>
  <si>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</si>
  <si>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</si>
  <si>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</si>
  <si>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</si>
  <si>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</si>
  <si>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</si>
  <si>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</si>
  <si>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</si>
  <si>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</si>
  <si>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</si>
  <si>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</si>
  <si>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</si>
  <si>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</si>
  <si>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</si>
  <si>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</si>
  <si>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</si>
  <si>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</si>
  <si>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</si>
  <si>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</si>
  <si>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</si>
  <si>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</si>
  <si>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</si>
  <si>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</si>
  <si>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</si>
  <si>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</si>
  <si>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</si>
  <si>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</si>
  <si>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</si>
  <si>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</si>
  <si>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</si>
  <si>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</si>
  <si>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</si>
  <si>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</si>
  <si>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</si>
  <si>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</si>
  <si>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</si>
  <si>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</si>
  <si>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</si>
  <si>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</si>
  <si>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</si>
  <si>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</si>
  <si>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</si>
  <si>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</si>
  <si>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</si>
  <si>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</si>
  <si>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</si>
  <si>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</si>
  <si>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</si>
  <si>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</si>
  <si>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</si>
  <si>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</si>
  <si>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</si>
  <si>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</si>
  <si>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</si>
  <si>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</si>
  <si>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</si>
  <si>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</si>
  <si>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</si>
  <si>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</si>
  <si>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</si>
  <si>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</si>
  <si>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</si>
  <si>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</si>
  <si>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</si>
  <si>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</si>
  <si>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</si>
  <si>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</si>
  <si>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</si>
  <si>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</si>
  <si>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</si>
  <si>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</si>
  <si>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</si>
  <si>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</si>
  <si>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</si>
  <si>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</si>
  <si>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</si>
  <si>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</si>
  <si>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</si>
  <si>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</si>
  <si>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</si>
  <si>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</si>
  <si>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</si>
  <si>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</si>
  <si>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</si>
  <si>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</si>
  <si>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</si>
  <si>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</si>
  <si>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</si>
  <si>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</si>
  <si>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</si>
  <si>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</si>
  <si>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</si>
  <si>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</si>
  <si>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</si>
  <si>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</si>
  <si>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</si>
  <si>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</si>
  <si>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</si>
  <si>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</si>
  <si>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</si>
  <si>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</si>
  <si>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</si>
  <si>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</si>
  <si>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</si>
  <si>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</si>
  <si>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</si>
  <si>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</si>
  <si>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</si>
  <si>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</si>
  <si>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</si>
  <si>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</si>
  <si>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</si>
  <si>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</si>
  <si>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</si>
  <si>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</si>
  <si>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</si>
  <si>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</si>
  <si>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</si>
  <si>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</si>
  <si>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</si>
  <si>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</si>
  <si>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</si>
  <si>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</si>
  <si>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</si>
  <si>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</si>
  <si>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</si>
  <si>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</si>
  <si>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</si>
  <si>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</si>
  <si>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</si>
  <si>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</si>
  <si>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</si>
  <si>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</si>
  <si>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</si>
  <si>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</si>
  <si>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</si>
  <si>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</si>
  <si>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</si>
  <si>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</si>
  <si>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</si>
  <si>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</si>
  <si>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</si>
  <si>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</si>
  <si>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</si>
  <si>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</si>
  <si>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</si>
  <si>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</si>
  <si>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</si>
  <si>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</si>
  <si>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</si>
  <si>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</si>
  <si>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</si>
  <si>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</si>
  <si>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</si>
  <si>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</si>
  <si>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</si>
  <si>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</si>
  <si>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</si>
  <si>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</si>
  <si>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</si>
  <si>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</si>
  <si>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</si>
  <si>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</si>
  <si>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</si>
  <si>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</si>
  <si>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</si>
  <si>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</si>
  <si>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</si>
  <si>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</si>
  <si>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</si>
  <si>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</si>
  <si>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</si>
  <si>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</si>
  <si>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</si>
  <si>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</si>
  <si>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</si>
  <si>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</si>
  <si>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</si>
  <si>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</si>
  <si>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</si>
  <si>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</si>
  <si>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</si>
  <si>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</si>
  <si>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</si>
  <si>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</si>
  <si>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</si>
  <si>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</si>
  <si>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</si>
  <si>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</si>
  <si>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</si>
  <si>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</si>
  <si>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</si>
  <si>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</si>
  <si>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</si>
  <si>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</si>
  <si>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</si>
  <si>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</si>
  <si>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</si>
  <si>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</si>
  <si>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</si>
  <si>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</si>
  <si>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</si>
  <si>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</si>
  <si>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</si>
  <si>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</si>
  <si>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</si>
  <si>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</si>
  <si>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</si>
  <si>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</si>
  <si>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</si>
  <si>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</si>
  <si>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</si>
  <si>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</si>
  <si>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</si>
  <si>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</si>
  <si>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</si>
  <si>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</si>
  <si>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</si>
  <si>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</si>
  <si>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</si>
  <si>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</si>
  <si>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</si>
  <si>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</si>
  <si>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</si>
  <si>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</si>
  <si>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</si>
  <si>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</si>
  <si>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</si>
  <si>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</si>
  <si>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</si>
  <si>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</si>
  <si>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</si>
  <si>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</si>
  <si>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</si>
  <si>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</si>
  <si>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</si>
  <si>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</si>
  <si>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</si>
  <si>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</si>
  <si>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</si>
  <si>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</si>
  <si>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</si>
  <si>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</si>
  <si>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</si>
  <si>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</si>
  <si>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</si>
  <si>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</si>
  <si>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</si>
  <si>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</si>
  <si>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</si>
  <si>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</si>
  <si>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</si>
  <si>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</si>
  <si>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</si>
  <si>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</si>
  <si>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</si>
  <si>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</si>
  <si>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</si>
  <si>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</si>
  <si>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</si>
  <si>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</si>
  <si>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</si>
  <si>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</si>
  <si>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</si>
  <si>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</si>
  <si>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</si>
  <si>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</si>
  <si>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</si>
  <si>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</si>
  <si>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</si>
  <si>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</si>
  <si>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</si>
  <si>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</si>
  <si>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</si>
  <si>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</si>
  <si>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</si>
  <si>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</si>
  <si>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</si>
  <si>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</si>
  <si>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</si>
  <si>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</si>
  <si>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</si>
  <si>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</si>
  <si>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</si>
  <si>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</si>
  <si>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</si>
  <si>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</si>
  <si>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</si>
  <si>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</si>
  <si>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</si>
  <si>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</si>
  <si>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</si>
  <si>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</si>
  <si>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</si>
  <si>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</si>
  <si>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</si>
  <si>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</si>
  <si>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</si>
  <si>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</si>
  <si>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</si>
  <si>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</si>
  <si>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</si>
  <si>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</si>
  <si>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</si>
  <si>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</si>
  <si>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</si>
  <si>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</si>
  <si>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</si>
  <si>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</si>
  <si>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</si>
  <si>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</si>
  <si>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</si>
  <si>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</si>
  <si>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</si>
  <si>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</si>
  <si>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</si>
  <si>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</si>
  <si>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</si>
  <si>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</si>
  <si>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</si>
  <si>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</si>
  <si>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</si>
  <si>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</si>
  <si>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</si>
  <si>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</si>
  <si>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</si>
  <si>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</si>
  <si>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</si>
  <si>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</si>
  <si>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</si>
  <si>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</si>
  <si>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</si>
  <si>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</si>
  <si>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</si>
  <si>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</si>
  <si>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</si>
  <si>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</si>
  <si>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</si>
  <si>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</si>
  <si>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</si>
  <si>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</si>
  <si>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</si>
  <si>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</si>
  <si>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</si>
  <si>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</si>
  <si>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</si>
  <si>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</si>
  <si>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</si>
  <si>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</si>
  <si>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</si>
  <si>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</si>
  <si>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</si>
  <si>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</si>
  <si>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</si>
  <si>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</si>
  <si>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</si>
  <si>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</si>
  <si>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</si>
  <si>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</si>
  <si>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</si>
  <si>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</si>
  <si>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</si>
  <si>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</si>
  <si>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</si>
  <si>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</si>
  <si>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</si>
  <si>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</si>
  <si>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</si>
  <si>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</si>
  <si>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</si>
  <si>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</si>
  <si>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</si>
  <si>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</si>
  <si>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</si>
  <si>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</si>
  <si>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</si>
  <si>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</si>
  <si>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</si>
  <si>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</si>
  <si>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</si>
  <si>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</si>
  <si>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</si>
  <si>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</si>
  <si>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</si>
  <si>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</si>
  <si>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</si>
  <si>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</si>
  <si>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</si>
  <si>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</si>
  <si>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</si>
  <si>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</si>
  <si>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</si>
  <si>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</si>
  <si>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</si>
  <si>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</si>
  <si>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</si>
  <si>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</si>
  <si>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</si>
  <si>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</si>
  <si>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</si>
  <si>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</si>
  <si>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</si>
  <si>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</si>
  <si>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</si>
  <si>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</si>
  <si>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</si>
  <si>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</si>
  <si>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</si>
  <si>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</si>
  <si>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</si>
  <si>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</si>
  <si>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</si>
  <si>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</si>
  <si>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</si>
  <si>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</si>
  <si>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</si>
  <si>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</si>
  <si>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</si>
  <si>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</si>
  <si>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</si>
  <si>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</si>
  <si>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</si>
  <si>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</si>
  <si>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</si>
  <si>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</si>
  <si>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</si>
  <si>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</si>
  <si>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</si>
  <si>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</si>
  <si>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</si>
  <si>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</si>
  <si>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</si>
  <si>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</si>
  <si>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</si>
  <si>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</si>
  <si>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</si>
  <si>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</si>
  <si>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</si>
  <si>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</si>
  <si>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</si>
  <si>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</si>
  <si>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</si>
  <si>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</si>
  <si>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</si>
  <si>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</si>
  <si>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</si>
  <si>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</si>
  <si>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</si>
  <si>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</si>
  <si>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</si>
  <si>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</si>
  <si>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</si>
  <si>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</si>
  <si>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</si>
  <si>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</si>
  <si>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</si>
  <si>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</si>
  <si>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</si>
  <si>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</si>
  <si>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</si>
  <si>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</si>
  <si>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</si>
  <si>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</si>
  <si>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</si>
  <si>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</si>
  <si>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</si>
  <si>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</si>
  <si>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</si>
  <si>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</si>
  <si>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</si>
  <si>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</si>
  <si>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</si>
  <si>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</si>
  <si>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</si>
  <si>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</si>
  <si>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</si>
  <si>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</si>
  <si>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</si>
  <si>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</si>
  <si>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</si>
  <si>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</si>
  <si>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</si>
  <si>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</si>
  <si>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</si>
  <si>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</si>
  <si>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</si>
  <si>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</si>
  <si>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</si>
  <si>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</si>
  <si>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</si>
  <si>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</si>
  <si>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</si>
  <si>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</si>
  <si>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</si>
  <si>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</si>
  <si>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</si>
  <si>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</si>
  <si>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</si>
  <si>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</si>
  <si>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</si>
  <si>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</si>
  <si>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</si>
  <si>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</si>
  <si>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</si>
  <si>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</si>
  <si>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</si>
  <si>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</si>
  <si>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</si>
  <si>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</si>
  <si>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</si>
  <si>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</si>
  <si>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</si>
  <si>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</si>
  <si>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</si>
  <si>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</si>
  <si>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</si>
  <si>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</si>
  <si>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</si>
  <si>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</si>
  <si>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</si>
  <si>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</si>
  <si>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</si>
  <si>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</si>
  <si>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</si>
  <si>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</si>
  <si>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</si>
  <si>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</si>
  <si>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</si>
  <si>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</si>
  <si>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</si>
  <si>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</si>
  <si>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</si>
  <si>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</si>
  <si>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</si>
  <si>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</si>
  <si>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</si>
  <si>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</si>
  <si>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</si>
  <si>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</si>
  <si>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</si>
  <si>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</si>
  <si>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</si>
  <si>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</si>
  <si>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</si>
  <si>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</si>
  <si>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</si>
  <si>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</si>
  <si>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</si>
  <si>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</si>
  <si>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</si>
  <si>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</si>
  <si>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</si>
  <si>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</si>
  <si>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</si>
  <si>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</si>
  <si>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</si>
  <si>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</si>
  <si>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</si>
  <si>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</si>
  <si>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</si>
  <si>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</si>
  <si>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</si>
  <si>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</si>
  <si>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</si>
  <si>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</si>
  <si>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</si>
  <si>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</si>
  <si>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</si>
  <si>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</si>
  <si>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</si>
  <si>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</si>
  <si>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</si>
  <si>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</si>
  <si>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</si>
  <si>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</si>
  <si>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</si>
  <si>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</si>
  <si>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</si>
  <si>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</si>
  <si>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</si>
  <si>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</si>
  <si>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</si>
  <si>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</si>
  <si>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</si>
  <si>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</si>
  <si>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</si>
  <si>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</si>
  <si>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</si>
  <si>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</si>
  <si>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</si>
  <si>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</si>
  <si>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</si>
  <si>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</si>
  <si>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</si>
  <si>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</si>
  <si>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</si>
  <si>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</si>
  <si>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</si>
  <si>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</si>
  <si>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</si>
  <si>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</si>
  <si>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</si>
  <si>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</si>
  <si>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</si>
  <si>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</si>
  <si>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</si>
  <si>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</si>
  <si>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</si>
  <si>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</si>
  <si>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</si>
  <si>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</si>
  <si>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</si>
  <si>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</si>
  <si>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</si>
  <si>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</si>
  <si>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</si>
  <si>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</si>
  <si>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</si>
  <si>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</si>
  <si>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</si>
  <si>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</si>
  <si>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</si>
  <si>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</si>
  <si>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</si>
  <si>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</si>
  <si>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</si>
  <si>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</si>
  <si>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</si>
  <si>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</si>
  <si>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</si>
  <si>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</si>
  <si>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</si>
  <si>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</si>
  <si>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</si>
  <si>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</si>
  <si>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</si>
  <si>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</si>
  <si>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</si>
  <si>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</si>
  <si>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</si>
  <si>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</si>
  <si>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</si>
  <si>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</si>
  <si>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</si>
  <si>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</si>
  <si>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</si>
  <si>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</si>
  <si>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</si>
  <si>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</si>
  <si>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</si>
  <si>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</si>
  <si>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</si>
  <si>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</si>
  <si>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</si>
  <si>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</si>
  <si>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</si>
  <si>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</si>
  <si>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</si>
  <si>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</si>
  <si>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</si>
  <si>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</si>
  <si>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</si>
  <si>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</si>
  <si>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</si>
  <si>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</si>
  <si>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</si>
  <si>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</si>
  <si>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</si>
  <si>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</si>
  <si>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</si>
  <si>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</si>
  <si>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</si>
  <si>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</si>
  <si>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</si>
  <si>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</si>
  <si>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</si>
  <si>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</si>
  <si>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</si>
  <si>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</si>
  <si>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</si>
  <si>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</si>
  <si>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</si>
  <si>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</si>
  <si>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</si>
  <si>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</si>
  <si>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</si>
  <si>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</si>
  <si>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</si>
  <si>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</si>
  <si>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</si>
  <si>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</si>
  <si>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</si>
  <si>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</si>
  <si>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</si>
  <si>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</si>
  <si>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</si>
  <si>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</si>
  <si>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</si>
  <si>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</si>
  <si>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</si>
  <si>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</si>
  <si>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</si>
  <si>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</si>
  <si>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</si>
  <si>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</si>
  <si>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</si>
  <si>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</si>
  <si>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</si>
  <si>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</si>
  <si>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</si>
  <si>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</si>
  <si>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</si>
  <si>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</si>
  <si>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</si>
  <si>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</si>
  <si>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</si>
  <si>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</si>
  <si>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</si>
  <si>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</si>
  <si>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</si>
  <si>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</si>
  <si>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</si>
  <si>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</si>
  <si>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</si>
  <si>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</si>
  <si>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</si>
  <si>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</si>
  <si>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</si>
  <si>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</si>
  <si>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</si>
  <si>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</si>
  <si>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</si>
  <si>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</si>
  <si>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</si>
  <si>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</si>
  <si>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</si>
  <si>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</si>
  <si>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</si>
  <si>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</si>
  <si>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</si>
  <si>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</si>
  <si>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</si>
  <si>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</si>
  <si>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</si>
  <si>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</si>
  <si>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</si>
  <si>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</si>
  <si>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</si>
  <si>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</si>
  <si>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</si>
  <si>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</si>
  <si>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</si>
  <si>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</si>
  <si>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</si>
  <si>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</si>
  <si>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</si>
  <si>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</si>
  <si>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</si>
  <si>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</si>
  <si>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</si>
  <si>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</si>
  <si>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</si>
  <si>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</si>
  <si>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</si>
  <si>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</si>
  <si>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</si>
  <si>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</si>
  <si>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</si>
  <si>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</si>
  <si>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</si>
  <si>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</si>
  <si>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</si>
  <si>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</si>
  <si>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</si>
  <si>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</si>
  <si>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</si>
  <si>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</si>
  <si>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</si>
  <si>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</si>
  <si>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</si>
  <si>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</si>
  <si>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</si>
  <si>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</si>
  <si>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</si>
  <si>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</si>
  <si>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</si>
  <si>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</si>
  <si>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</si>
  <si>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</si>
  <si>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</si>
  <si>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</si>
  <si>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</si>
  <si>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</si>
  <si>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</si>
  <si>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</si>
  <si>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</si>
  <si>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</si>
  <si>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</si>
  <si>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</si>
  <si>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</si>
  <si>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</si>
  <si>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</si>
  <si>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</si>
  <si>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</si>
  <si>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</si>
  <si>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</si>
  <si>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</si>
  <si>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</si>
  <si>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</si>
  <si>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</si>
  <si>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</si>
  <si>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</si>
  <si>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</si>
  <si>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</si>
  <si>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</si>
  <si>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</si>
  <si>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</si>
  <si>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</si>
  <si>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</si>
  <si>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</si>
  <si>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</si>
  <si>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</si>
  <si>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</si>
  <si>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</si>
  <si>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</si>
  <si>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</si>
  <si>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</si>
  <si>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</si>
  <si>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</si>
  <si>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</si>
  <si>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</si>
  <si>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</si>
  <si>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</si>
  <si>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</si>
  <si>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</si>
  <si>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</si>
  <si>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</si>
  <si>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</si>
  <si>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</si>
  <si>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</si>
  <si>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</si>
  <si>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</si>
  <si>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</si>
  <si>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</si>
  <si>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</si>
  <si>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</si>
  <si>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</si>
  <si>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</si>
  <si>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</si>
  <si>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</si>
  <si>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</si>
  <si>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</si>
  <si>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</si>
  <si>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</si>
  <si>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</si>
  <si>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</si>
  <si>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</si>
  <si>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</si>
  <si>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</si>
  <si>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</si>
  <si>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</si>
  <si>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</si>
  <si>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</si>
  <si>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</si>
  <si>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</si>
  <si>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</si>
  <si>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</si>
  <si>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</si>
  <si>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</si>
  <si>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</si>
  <si>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</si>
  <si>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</si>
  <si>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</si>
  <si>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</si>
  <si>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</si>
  <si>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</si>
  <si>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</si>
  <si>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</si>
  <si>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</si>
  <si>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</si>
  <si>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</si>
  <si>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</si>
  <si>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</si>
  <si>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</si>
  <si>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</si>
  <si>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</si>
  <si>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</si>
  <si>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</si>
  <si>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</si>
  <si>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</si>
  <si>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</si>
  <si>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</si>
  <si>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</si>
  <si>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</si>
  <si>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</si>
  <si>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</si>
  <si>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</si>
  <si>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</si>
  <si>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</si>
  <si>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</si>
  <si>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</si>
  <si>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</si>
  <si>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</si>
  <si>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</si>
  <si>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</si>
  <si>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</si>
  <si>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</si>
  <si>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</si>
  <si>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</si>
  <si>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</si>
  <si>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</si>
  <si>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</si>
  <si>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</si>
  <si>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</si>
  <si>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</si>
  <si>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</si>
  <si>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</si>
  <si>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</si>
  <si>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</si>
  <si>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</si>
  <si>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</si>
  <si>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</si>
  <si>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</si>
  <si>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</si>
  <si>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</si>
  <si>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</si>
  <si>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</si>
  <si>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</si>
  <si>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</si>
  <si>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</si>
  <si>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</si>
  <si>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</si>
  <si>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</si>
  <si>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</si>
  <si>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</si>
  <si>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</si>
  <si>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</si>
  <si>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</si>
  <si>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</si>
  <si>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</si>
  <si>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</si>
  <si>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</si>
  <si>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</si>
  <si>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</si>
  <si>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</si>
  <si>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</si>
  <si>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</si>
  <si>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</si>
  <si>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</si>
  <si>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</si>
  <si>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</si>
  <si>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</si>
  <si>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</si>
  <si>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</si>
  <si>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</si>
  <si>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</si>
  <si>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</si>
  <si>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</si>
  <si>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</si>
  <si>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</si>
  <si>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</si>
  <si>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</si>
  <si>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</si>
  <si>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</si>
  <si>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</si>
  <si>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</si>
  <si>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</si>
  <si>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</si>
  <si>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</si>
  <si>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</si>
  <si>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</si>
  <si>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</si>
  <si>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</si>
  <si>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</si>
  <si>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</si>
  <si>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</si>
  <si>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</si>
  <si>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</si>
  <si>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</si>
  <si>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</si>
  <si>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</si>
  <si>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</si>
  <si>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</si>
  <si>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</si>
  <si>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</si>
  <si>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</si>
  <si>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</si>
  <si>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</si>
  <si>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</si>
  <si>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</si>
  <si>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</si>
  <si>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</si>
  <si>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</si>
  <si>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</si>
  <si>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</si>
  <si>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</si>
  <si>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</si>
  <si>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</si>
  <si>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</si>
  <si>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</si>
  <si>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</si>
  <si>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</si>
  <si>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</si>
  <si>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</si>
  <si>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</si>
  <si>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</si>
  <si>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</si>
  <si>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</si>
  <si>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</si>
  <si>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</si>
  <si>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</si>
  <si>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</si>
  <si>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</si>
  <si>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</si>
  <si>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</si>
  <si>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</si>
  <si>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</si>
  <si>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</si>
  <si>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</si>
  <si>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</si>
  <si>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</si>
  <si>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</si>
  <si>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</si>
  <si>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</si>
  <si>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</si>
  <si>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</si>
  <si>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</si>
  <si>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</si>
  <si>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</si>
  <si>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</si>
  <si>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</si>
  <si>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</si>
  <si>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</si>
  <si>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</si>
  <si>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</si>
  <si>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</si>
  <si>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</si>
  <si>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</si>
  <si>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</si>
  <si>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</si>
  <si>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</si>
  <si>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</si>
  <si>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</si>
  <si>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</si>
  <si>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</si>
  <si>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</si>
  <si>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</si>
  <si>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</si>
  <si>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</si>
  <si>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</si>
  <si>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</si>
  <si>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</si>
  <si>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</si>
  <si>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</si>
  <si>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</si>
  <si>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</si>
  <si>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</si>
  <si>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</si>
  <si>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</si>
  <si>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</si>
  <si>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</si>
  <si>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</si>
  <si>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</si>
  <si>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</si>
  <si>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</si>
  <si>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</si>
  <si>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</si>
  <si>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</si>
  <si>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</si>
  <si>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</si>
  <si>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</si>
  <si>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</si>
  <si>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</si>
  <si>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</si>
  <si>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</si>
  <si>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</si>
  <si>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</si>
  <si>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</si>
  <si>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</si>
  <si>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</si>
  <si>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</si>
  <si>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</si>
  <si>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</si>
  <si>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</si>
  <si>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</si>
  <si>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</si>
  <si>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</si>
  <si>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</si>
  <si>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</si>
  <si>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</si>
  <si>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</si>
  <si>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</si>
  <si>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</si>
  <si>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</si>
  <si>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</si>
  <si>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</si>
  <si>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</si>
  <si>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</si>
  <si>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</si>
  <si>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</si>
  <si>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</si>
  <si>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</si>
  <si>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</si>
  <si>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</si>
  <si>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</si>
  <si>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</si>
  <si>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</si>
  <si>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</si>
  <si>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</si>
  <si>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</si>
  <si>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</si>
  <si>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</si>
  <si>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</si>
  <si>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</si>
  <si>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</si>
  <si>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</si>
  <si>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</si>
  <si>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</si>
  <si>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</si>
  <si>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</si>
  <si>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</si>
  <si>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</si>
  <si>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</si>
  <si>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</si>
  <si>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</si>
  <si>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</si>
  <si>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</si>
  <si>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</si>
  <si>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</si>
  <si>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</si>
  <si>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</si>
  <si>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</si>
  <si>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</si>
  <si>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</si>
  <si>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</si>
  <si>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</si>
  <si>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</si>
  <si>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</si>
  <si>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</si>
  <si>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</si>
  <si>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</si>
  <si>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</si>
  <si>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</si>
  <si>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</si>
  <si>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</si>
  <si>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</si>
  <si>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</si>
  <si>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</si>
  <si>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</si>
  <si>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</si>
  <si>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</si>
  <si>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</si>
  <si>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</si>
  <si>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</si>
  <si>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</si>
  <si>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</si>
  <si>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</si>
  <si>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</si>
  <si>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</si>
  <si>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</si>
  <si>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</si>
  <si>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</si>
  <si>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</si>
  <si>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</si>
  <si>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</si>
  <si>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</si>
  <si>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</si>
  <si>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</si>
  <si>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</si>
  <si>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</si>
  <si>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</si>
  <si>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</si>
  <si>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</si>
  <si>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</si>
  <si>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</si>
  <si>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</si>
  <si>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</si>
  <si>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</si>
  <si>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</si>
  <si>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</si>
  <si>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</si>
  <si>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</si>
  <si>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</si>
  <si>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</si>
  <si>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</si>
  <si>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</si>
  <si>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</si>
  <si>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</si>
  <si>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</si>
  <si>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</si>
  <si>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</si>
  <si>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</si>
  <si>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</si>
  <si>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</si>
  <si>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</si>
  <si>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</si>
  <si>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</si>
  <si>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</si>
  <si>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</si>
  <si>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</si>
  <si>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</si>
  <si>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</si>
  <si>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</si>
  <si>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</si>
  <si>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</si>
  <si>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</si>
  <si>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</si>
  <si>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</si>
  <si>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</si>
  <si>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</si>
  <si>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</si>
  <si>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</si>
  <si>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</si>
  <si>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</si>
  <si>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</si>
  <si>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</si>
  <si>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</si>
  <si>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</si>
  <si>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</si>
  <si>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</si>
  <si>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</si>
  <si>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</si>
  <si>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</si>
  <si>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</si>
  <si>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</si>
  <si>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</si>
  <si>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</si>
  <si>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</si>
  <si>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</si>
  <si>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</si>
  <si>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</si>
  <si>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</si>
  <si>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</si>
  <si>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</si>
  <si>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</si>
  <si>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</si>
  <si>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</si>
  <si>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</si>
  <si>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</si>
  <si>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</si>
  <si>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</si>
  <si>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</si>
  <si>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</si>
  <si>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</si>
  <si>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</si>
  <si>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</si>
  <si>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</si>
  <si>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</si>
  <si>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</si>
  <si>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</si>
  <si>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</si>
  <si>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</si>
  <si>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</si>
  <si>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</si>
  <si>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</si>
  <si>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</si>
  <si>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</si>
  <si>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</si>
  <si>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</si>
  <si>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</si>
  <si>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</si>
  <si>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</si>
  <si>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</si>
  <si>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</si>
  <si>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</si>
  <si>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</si>
  <si>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</si>
  <si>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</si>
  <si>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</si>
  <si>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</si>
  <si>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</si>
  <si>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</si>
  <si>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</si>
  <si>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</si>
  <si>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</si>
  <si>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</si>
  <si>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</si>
  <si>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</si>
  <si>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</si>
  <si>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</si>
  <si>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</si>
  <si>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</si>
  <si>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</si>
  <si>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</si>
  <si>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</si>
  <si>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</si>
  <si>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</si>
  <si>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</si>
  <si>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</si>
  <si>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</si>
  <si>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</si>
  <si>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</si>
  <si>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</si>
  <si>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</si>
  <si>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</si>
  <si>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</si>
  <si>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</si>
  <si>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</si>
  <si>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</si>
  <si>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</si>
  <si>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</si>
  <si>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</si>
  <si>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</si>
  <si>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</si>
  <si>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</si>
  <si>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</si>
  <si>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</si>
  <si>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</si>
  <si>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</si>
  <si>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</si>
  <si>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</si>
  <si>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</si>
  <si>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</si>
  <si>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</si>
  <si>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</si>
  <si>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</si>
  <si>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</si>
  <si>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</si>
  <si>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</si>
  <si>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</si>
  <si>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</si>
  <si>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</si>
  <si>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</si>
  <si>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</si>
  <si>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</si>
  <si>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</si>
  <si>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</si>
  <si>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</si>
  <si>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</si>
  <si>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</si>
  <si>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</si>
  <si>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</si>
  <si>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</si>
  <si>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</si>
  <si>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</si>
  <si>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</si>
  <si>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</si>
  <si>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</si>
  <si>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</si>
  <si>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</si>
  <si>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</si>
  <si>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</si>
  <si>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</si>
  <si>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</si>
  <si>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</si>
  <si>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</si>
  <si>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</si>
  <si>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</si>
  <si>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</si>
  <si>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</si>
  <si>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</si>
  <si>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</si>
  <si>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</si>
  <si>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</si>
  <si>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</si>
  <si>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</si>
  <si>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</si>
  <si>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</si>
  <si>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</si>
  <si>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</si>
  <si>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</si>
  <si>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</si>
  <si>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</si>
  <si>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</si>
  <si>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</si>
  <si>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</si>
  <si>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</si>
  <si>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</si>
  <si>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</si>
  <si>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</si>
  <si>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</si>
  <si>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</si>
  <si>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</si>
  <si>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</si>
  <si>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</si>
  <si>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</si>
  <si>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</si>
  <si>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</si>
  <si>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</si>
  <si>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</si>
  <si>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</si>
  <si>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</si>
  <si>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</si>
  <si>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</si>
  <si>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</si>
  <si>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</si>
  <si>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</si>
  <si>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</si>
  <si>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</si>
  <si>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</si>
  <si>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</si>
  <si>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</si>
  <si>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</si>
  <si>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</si>
  <si>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</si>
  <si>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</si>
  <si>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</si>
  <si>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</si>
  <si>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</si>
  <si>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</si>
  <si>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</si>
  <si>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</si>
  <si>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</si>
  <si>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</si>
  <si>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</si>
  <si>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</si>
  <si>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</si>
  <si>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</si>
  <si>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</si>
  <si>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</si>
  <si>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</si>
  <si>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</si>
  <si>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</si>
  <si>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</si>
  <si>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</si>
  <si>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</si>
  <si>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</si>
  <si>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</si>
  <si>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</si>
  <si>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</si>
  <si>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</si>
  <si>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</si>
  <si>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</si>
  <si>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</si>
  <si>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</si>
  <si>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</si>
  <si>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</si>
  <si>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</si>
  <si>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</si>
  <si>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</si>
  <si>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</si>
  <si>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</si>
  <si>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</si>
  <si>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</si>
  <si>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</si>
  <si>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</si>
  <si>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</si>
  <si>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</si>
  <si>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</si>
  <si>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</si>
  <si>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</si>
  <si>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</si>
  <si>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</si>
  <si>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</si>
  <si>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</si>
  <si>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</si>
  <si>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</si>
  <si>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</si>
  <si>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</si>
  <si>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</si>
  <si>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</si>
  <si>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</si>
  <si>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</si>
  <si>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</si>
  <si>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</si>
  <si>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</si>
  <si>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</si>
  <si>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</si>
  <si>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</si>
  <si>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</si>
  <si>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</si>
  <si>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</si>
  <si>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</si>
  <si>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</si>
  <si>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</si>
  <si>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</si>
  <si>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</si>
  <si>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</si>
  <si>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</si>
  <si>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</si>
  <si>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</si>
  <si>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</si>
  <si>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</si>
  <si>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</si>
  <si>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</si>
  <si>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</si>
  <si>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</si>
  <si>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</si>
  <si>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</si>
  <si>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</si>
  <si>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</si>
  <si>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</si>
  <si>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</si>
  <si>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</si>
  <si>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</si>
  <si>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</si>
  <si>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</si>
  <si>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</si>
  <si>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</si>
  <si>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</si>
  <si>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</si>
  <si>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</si>
  <si>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</si>
  <si>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</si>
  <si>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</si>
  <si>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</si>
  <si>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</si>
  <si>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</si>
  <si>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</si>
  <si>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</si>
  <si>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</si>
  <si>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</si>
  <si>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</si>
  <si>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</si>
  <si>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</si>
  <si>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</si>
  <si>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</si>
  <si>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</si>
  <si>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</si>
  <si>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</si>
  <si>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</si>
  <si>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</si>
  <si>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</si>
  <si>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</si>
  <si>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</si>
  <si>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</si>
  <si>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</si>
  <si>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</si>
  <si>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</si>
  <si>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</si>
  <si>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</si>
  <si>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</si>
  <si>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</si>
  <si>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</si>
  <si>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</si>
  <si>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</si>
  <si>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</si>
  <si>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</si>
  <si>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</si>
  <si>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</si>
  <si>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</si>
  <si>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</si>
  <si>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</si>
  <si>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</si>
  <si>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</si>
  <si>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</si>
  <si>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</si>
  <si>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</si>
  <si>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</si>
  <si>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</si>
  <si>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</si>
  <si>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</si>
  <si>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</si>
  <si>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</si>
  <si>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</si>
  <si>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</si>
  <si>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</si>
  <si>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</si>
  <si>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</si>
  <si>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</si>
  <si>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</si>
  <si>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</si>
  <si>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</si>
  <si>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</si>
  <si>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</si>
  <si>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</si>
  <si>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</si>
  <si>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</si>
  <si>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</si>
  <si>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</si>
  <si>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</si>
  <si>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</si>
  <si>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</si>
  <si>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</si>
  <si>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</si>
  <si>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</si>
  <si>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</si>
  <si>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</si>
  <si>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</si>
  <si>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</si>
  <si>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</si>
  <si>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</si>
  <si>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</si>
  <si>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</si>
  <si>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</si>
  <si>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</si>
  <si>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</si>
  <si>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</si>
  <si>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</si>
  <si>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</si>
  <si>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</si>
  <si>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</si>
  <si>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</si>
  <si>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</si>
  <si>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</si>
  <si>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</si>
  <si>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</si>
  <si>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</si>
  <si>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</si>
  <si>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</si>
  <si>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</si>
  <si>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</si>
  <si>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</si>
  <si>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</si>
  <si>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</si>
  <si>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</si>
  <si>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</si>
  <si>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</si>
  <si>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</si>
  <si>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</si>
  <si>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</si>
  <si>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</si>
  <si>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</si>
  <si>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</si>
  <si>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</si>
  <si>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</si>
  <si>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</si>
  <si>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</si>
  <si>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</si>
  <si>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</si>
  <si>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</si>
  <si>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</si>
  <si>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</si>
  <si>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</si>
  <si>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</si>
  <si>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</si>
  <si>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</si>
  <si>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</si>
  <si>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</si>
  <si>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</si>
  <si>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</si>
  <si>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</si>
  <si>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</si>
  <si>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</si>
  <si>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</si>
  <si>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</si>
  <si>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</si>
  <si>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</si>
  <si>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</si>
  <si>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</si>
  <si>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</si>
  <si>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</si>
  <si>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</si>
  <si>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</si>
  <si>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</si>
  <si>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</si>
  <si>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</si>
  <si>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</si>
  <si>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</si>
  <si>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</si>
  <si>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</si>
  <si>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</si>
  <si>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</si>
  <si>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</si>
  <si>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</si>
  <si>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</si>
  <si>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</si>
  <si>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</si>
  <si>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</si>
  <si>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</si>
  <si>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</si>
  <si>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</si>
  <si>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</si>
  <si>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</si>
  <si>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</si>
  <si>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</si>
  <si>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</si>
  <si>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</si>
  <si>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</si>
  <si>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</si>
  <si>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</si>
  <si>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</si>
  <si>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</si>
  <si>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</si>
  <si>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</si>
  <si>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</si>
  <si>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</si>
  <si>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</si>
  <si>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</si>
  <si>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</si>
  <si>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</si>
  <si>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</si>
  <si>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</si>
  <si>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</si>
  <si>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</si>
  <si>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</si>
  <si>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</si>
  <si>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</si>
  <si>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</si>
  <si>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</si>
  <si>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</si>
  <si>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</si>
  <si>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</si>
  <si>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</si>
  <si>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</si>
  <si>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</si>
  <si>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</si>
  <si>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</si>
  <si>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</si>
  <si>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</si>
  <si>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</si>
  <si>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</si>
  <si>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</si>
  <si>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</si>
  <si>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</si>
  <si>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</si>
  <si>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</si>
  <si>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</si>
  <si>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</si>
  <si>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</si>
  <si>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</si>
  <si>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</si>
  <si>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</si>
  <si>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</si>
  <si>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</si>
  <si>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</si>
  <si>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</si>
  <si>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</si>
  <si>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</si>
  <si>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</si>
  <si>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</si>
  <si>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</si>
  <si>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</si>
  <si>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</si>
  <si>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</si>
  <si>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</si>
  <si>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</si>
  <si>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</si>
  <si>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</si>
  <si>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</si>
  <si>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</si>
  <si>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</si>
  <si>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</si>
  <si>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</si>
  <si>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</si>
  <si>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</si>
  <si>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</si>
  <si>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</si>
  <si>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</si>
  <si>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</si>
  <si>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</si>
  <si>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</si>
  <si>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</si>
  <si>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</si>
  <si>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</si>
  <si>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</si>
  <si>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</si>
  <si>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</si>
  <si>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</si>
  <si>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</si>
  <si>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</si>
  <si>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</si>
  <si>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</si>
  <si>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</si>
  <si>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</si>
  <si>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</si>
  <si>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</si>
  <si>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</si>
  <si>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</si>
  <si>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</si>
  <si>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</si>
  <si>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</si>
  <si>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</si>
  <si>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</si>
  <si>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</si>
  <si>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</si>
  <si>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</si>
  <si>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</si>
  <si>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</si>
  <si>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</si>
  <si>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</si>
  <si>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</si>
  <si>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</si>
  <si>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</si>
  <si>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</si>
  <si>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</si>
  <si>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</si>
  <si>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</si>
  <si>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</si>
  <si>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</si>
  <si>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</si>
  <si>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</si>
  <si>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</si>
  <si>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</si>
  <si>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</si>
  <si>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</si>
  <si>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</si>
  <si>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</si>
  <si>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</si>
  <si>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</si>
  <si>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</si>
  <si>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</si>
  <si>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</si>
  <si>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</si>
  <si>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</si>
  <si>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</si>
  <si>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</si>
  <si>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</si>
  <si>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</si>
  <si>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</si>
  <si>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</si>
  <si>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</si>
  <si>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</si>
  <si>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</si>
  <si>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</si>
  <si>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</si>
  <si>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</si>
  <si>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</si>
  <si>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</si>
  <si>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</si>
  <si>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</si>
  <si>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</si>
  <si>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</si>
  <si>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</si>
  <si>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</si>
  <si>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</si>
  <si>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</si>
  <si>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</si>
  <si>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</si>
  <si>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</si>
  <si>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</si>
  <si>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</si>
  <si>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</si>
  <si>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</si>
  <si>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</si>
  <si>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</si>
  <si>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</si>
  <si>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</si>
  <si>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</si>
  <si>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</si>
  <si>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</si>
  <si>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</si>
  <si>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</si>
  <si>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</si>
  <si>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</si>
  <si>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</si>
  <si>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</si>
  <si>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</si>
  <si>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</si>
  <si>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</si>
  <si>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</si>
  <si>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</si>
  <si>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</si>
  <si>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</si>
  <si>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</si>
  <si>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</si>
  <si>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</si>
  <si>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</si>
  <si>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</si>
  <si>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</si>
  <si>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</si>
  <si>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</si>
  <si>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</si>
  <si>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</si>
  <si>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</si>
  <si>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</si>
  <si>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</si>
  <si>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</si>
  <si>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</si>
  <si>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</si>
  <si>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</si>
  <si>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</si>
  <si>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</si>
  <si>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</si>
  <si>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</si>
  <si>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</si>
  <si>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</si>
  <si>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</si>
  <si>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</si>
  <si>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</si>
  <si>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</si>
  <si>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</si>
  <si>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</si>
  <si>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</si>
  <si>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</si>
  <si>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</si>
  <si>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</si>
  <si>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</si>
  <si>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</si>
  <si>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</si>
  <si>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</si>
  <si>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</si>
  <si>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</si>
  <si>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</si>
  <si>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</si>
  <si>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</si>
  <si>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</si>
  <si>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</si>
  <si>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</si>
  <si>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</si>
  <si>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</si>
  <si>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</si>
  <si>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</si>
  <si>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</si>
  <si>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</si>
  <si>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</si>
  <si>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</si>
  <si>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</si>
  <si>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</si>
  <si>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</si>
  <si>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</si>
  <si>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</si>
  <si>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</si>
  <si>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</si>
  <si>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</si>
  <si>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</si>
  <si>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</si>
  <si>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</si>
  <si>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</si>
  <si>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</si>
  <si>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</si>
  <si>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</si>
  <si>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</si>
  <si>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</si>
  <si>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</si>
  <si>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</si>
  <si>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</si>
  <si>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</si>
  <si>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</si>
  <si>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</si>
  <si>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</si>
  <si>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</si>
  <si>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</si>
  <si>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</si>
  <si>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</si>
  <si>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</si>
  <si>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</si>
  <si>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</si>
  <si>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</si>
  <si>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</si>
  <si>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</si>
  <si>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</si>
  <si>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</si>
  <si>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</si>
  <si>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</si>
  <si>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</si>
  <si>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</si>
  <si>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</si>
  <si>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</si>
  <si>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</si>
  <si>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</si>
  <si>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</si>
  <si>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</si>
  <si>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</si>
  <si>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</si>
  <si>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</si>
  <si>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</si>
  <si>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</si>
  <si>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</si>
  <si>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</si>
  <si>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</si>
  <si>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</si>
  <si>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</si>
  <si>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</si>
  <si>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</si>
  <si>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</si>
  <si>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</si>
  <si>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</si>
  <si>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</si>
  <si>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</si>
  <si>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</si>
  <si>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</si>
  <si>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</si>
  <si>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</si>
  <si>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</si>
  <si>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</si>
  <si>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</si>
  <si>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</si>
  <si>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</si>
  <si>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</si>
  <si>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</si>
  <si>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</si>
  <si>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</si>
  <si>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</si>
  <si>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</si>
  <si>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</si>
  <si>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</si>
  <si>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</si>
  <si>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</si>
  <si>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</si>
  <si>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</si>
  <si>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</si>
  <si>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</si>
  <si>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</si>
  <si>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</si>
  <si>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</si>
  <si>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</si>
  <si>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</si>
  <si>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</si>
  <si>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</si>
  <si>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</si>
  <si>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</si>
  <si>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</si>
  <si>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</si>
  <si>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</si>
  <si>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</si>
  <si>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</si>
  <si>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</si>
  <si>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</si>
  <si>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</si>
  <si>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</si>
  <si>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</si>
  <si>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</si>
  <si>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</si>
  <si>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</si>
  <si>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</si>
  <si>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</si>
  <si>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</si>
  <si>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</si>
  <si>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</si>
  <si>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</si>
  <si>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</si>
  <si>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</si>
  <si>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</si>
  <si>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</si>
  <si>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</si>
  <si>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</si>
  <si>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</si>
  <si>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</si>
  <si>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</si>
  <si>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</si>
  <si>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</si>
  <si>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</si>
  <si>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</si>
  <si>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</si>
  <si>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</si>
  <si>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</si>
  <si>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</si>
  <si>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</si>
  <si>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</si>
  <si>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</si>
  <si>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</si>
  <si>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</si>
  <si>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</si>
  <si>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</si>
  <si>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</si>
  <si>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</si>
  <si>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</si>
  <si>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</si>
  <si>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</si>
  <si>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</si>
  <si>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</si>
  <si>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</si>
  <si>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</si>
  <si>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</si>
  <si>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</si>
  <si>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</si>
  <si>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</si>
  <si>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</si>
  <si>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</si>
  <si>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</si>
  <si>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</si>
  <si>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</si>
  <si>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</si>
  <si>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</si>
  <si>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</si>
  <si>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</si>
  <si>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</si>
  <si>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</si>
  <si>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</si>
  <si>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</si>
  <si>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</si>
  <si>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</si>
  <si>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</si>
  <si>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</si>
  <si>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</si>
  <si>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</si>
  <si>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</si>
  <si>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</si>
  <si>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</si>
  <si>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</si>
  <si>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</si>
  <si>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</si>
  <si>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</si>
  <si>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</si>
  <si>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</si>
  <si>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</si>
  <si>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</si>
  <si>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</si>
  <si>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</si>
  <si>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</si>
  <si>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</si>
  <si>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</si>
  <si>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</si>
  <si>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</si>
  <si>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</si>
  <si>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</si>
  <si>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</si>
  <si>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</si>
  <si>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</si>
  <si>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</si>
  <si>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</si>
  <si>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</si>
  <si>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</si>
  <si>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</si>
  <si>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</si>
  <si>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</si>
  <si>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</si>
  <si>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</si>
  <si>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</si>
  <si>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</si>
  <si>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</si>
  <si>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</si>
  <si>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</si>
  <si>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</si>
  <si>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</si>
  <si>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</si>
  <si>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</si>
  <si>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</si>
  <si>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</si>
  <si>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</si>
  <si>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</si>
  <si>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</si>
  <si>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</si>
  <si>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</si>
  <si>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</si>
  <si>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</si>
  <si>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</si>
  <si>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</si>
  <si>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</si>
  <si>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</si>
  <si>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</si>
  <si>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</si>
  <si>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</si>
  <si>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</si>
  <si>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</si>
  <si>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</si>
  <si>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</si>
  <si>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</si>
  <si>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</si>
  <si>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</si>
  <si>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</si>
  <si>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</si>
  <si>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</si>
  <si>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</si>
  <si>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</si>
  <si>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</si>
  <si>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</si>
  <si>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</si>
  <si>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</si>
  <si>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</si>
  <si>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</si>
  <si>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</si>
  <si>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</si>
  <si>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</si>
  <si>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</si>
  <si>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</si>
  <si>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</si>
  <si>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</si>
  <si>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</si>
  <si>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</si>
  <si>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</si>
  <si>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</si>
  <si>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</si>
  <si>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</si>
  <si>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</si>
  <si>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</si>
  <si>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</si>
  <si>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</si>
  <si>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</si>
  <si>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</si>
  <si>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</si>
  <si>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</si>
  <si>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</si>
  <si>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</si>
  <si>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</si>
  <si>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</si>
  <si>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</si>
  <si>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</si>
  <si>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</si>
  <si>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</si>
  <si>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</si>
  <si>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</si>
  <si>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</si>
  <si>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</si>
  <si>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</si>
  <si>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</si>
  <si>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</si>
  <si>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</si>
  <si>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</si>
  <si>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</si>
  <si>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</si>
  <si>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</si>
  <si>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</si>
  <si>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</si>
  <si>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</si>
  <si>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</si>
  <si>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</si>
  <si>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</si>
  <si>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</si>
  <si>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</si>
  <si>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</si>
  <si>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</si>
  <si>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</si>
  <si>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</si>
  <si>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</si>
  <si>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</si>
  <si>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</si>
  <si>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</si>
  <si>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</si>
  <si>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</si>
  <si>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</si>
  <si>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</si>
  <si>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</si>
  <si>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</si>
  <si>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</si>
  <si>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</si>
  <si>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</si>
  <si>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</si>
  <si>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</si>
  <si>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</si>
  <si>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</si>
  <si>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</si>
  <si>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</si>
  <si>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</si>
  <si>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</si>
  <si>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</si>
  <si>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</si>
  <si>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</si>
  <si>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</si>
  <si>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</si>
  <si>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</si>
  <si>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</si>
  <si>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</si>
  <si>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</si>
  <si>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</si>
  <si>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</si>
  <si>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</si>
  <si>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</si>
  <si>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</si>
  <si>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</si>
  <si>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</si>
  <si>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</si>
  <si>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</si>
  <si>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</si>
  <si>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</si>
  <si>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</si>
  <si>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</si>
  <si>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</si>
  <si>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</si>
  <si>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</si>
  <si>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</si>
  <si>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</si>
  <si>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</si>
  <si>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</si>
  <si>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</si>
  <si>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</si>
  <si>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</si>
  <si>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</si>
  <si>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</si>
  <si>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</si>
  <si>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</si>
  <si>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</si>
  <si>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</si>
  <si>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</si>
  <si>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</si>
  <si>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</si>
  <si>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</si>
  <si>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</si>
  <si>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</si>
  <si>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</si>
  <si>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</si>
  <si>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</si>
  <si>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</si>
  <si>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</si>
  <si>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</si>
  <si>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</si>
  <si>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</si>
  <si>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</si>
  <si>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</si>
  <si>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</si>
  <si>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</si>
  <si>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</si>
  <si>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</si>
  <si>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</si>
  <si>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</si>
  <si>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</si>
  <si>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</si>
  <si>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</si>
  <si>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</si>
  <si>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</si>
  <si>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</si>
  <si>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</si>
  <si>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</si>
  <si>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</si>
  <si>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</si>
  <si>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</si>
  <si>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</si>
  <si>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</si>
  <si>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</si>
  <si>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</si>
  <si>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</si>
  <si>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</si>
  <si>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</si>
  <si>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</si>
  <si>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</si>
  <si>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</si>
  <si>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</si>
  <si>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</si>
  <si>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</si>
  <si>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</si>
  <si>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</si>
  <si>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</si>
  <si>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</si>
  <si>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</si>
  <si>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</si>
  <si>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</si>
  <si>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</si>
  <si>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</si>
  <si>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</si>
  <si>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</si>
  <si>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</si>
  <si>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</si>
  <si>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</si>
  <si>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</si>
  <si>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</si>
  <si>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</si>
  <si>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</si>
  <si>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</si>
  <si>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</si>
  <si>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</si>
  <si>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</si>
  <si>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</si>
  <si>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</si>
  <si>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</si>
  <si>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</si>
  <si>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</si>
  <si>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</si>
  <si>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</si>
  <si>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</si>
  <si>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</si>
  <si>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</si>
  <si>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</si>
  <si>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</si>
  <si>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</si>
  <si>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</si>
  <si>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</si>
  <si>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</si>
  <si>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</si>
  <si>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</si>
  <si>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</si>
  <si>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</si>
  <si>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</si>
  <si>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</si>
  <si>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</si>
  <si>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</si>
  <si>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</si>
  <si>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</si>
  <si>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</si>
  <si>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</si>
  <si>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</si>
  <si>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</si>
  <si>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</si>
  <si>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</si>
  <si>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</si>
  <si>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</si>
  <si>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</si>
  <si>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</si>
  <si>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</si>
  <si>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</si>
  <si>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</si>
  <si>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</si>
  <si>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</si>
  <si>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</si>
  <si>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</si>
  <si>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</si>
  <si>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</si>
  <si>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</si>
  <si>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</si>
  <si>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</si>
  <si>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</si>
  <si>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</si>
  <si>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</si>
  <si>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</si>
  <si>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</si>
  <si>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</si>
  <si>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</si>
  <si>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</si>
  <si>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</si>
  <si>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</si>
  <si>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</si>
  <si>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</si>
  <si>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</si>
  <si>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</si>
  <si>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</si>
  <si>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</si>
  <si>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</si>
  <si>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</si>
  <si>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</si>
  <si>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</si>
  <si>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</si>
  <si>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</si>
  <si>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</si>
  <si>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</si>
  <si>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</si>
  <si>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</si>
  <si>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</si>
  <si>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</si>
  <si>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</si>
  <si>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</si>
  <si>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</si>
  <si>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</si>
  <si>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</si>
  <si>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</si>
  <si>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</si>
  <si>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</si>
  <si>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</si>
  <si>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</si>
  <si>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</si>
  <si>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</si>
  <si>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</si>
  <si>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</si>
  <si>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</si>
  <si>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</si>
  <si>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</si>
  <si>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</si>
  <si>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</si>
  <si>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</si>
  <si>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</si>
  <si>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</si>
  <si>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</si>
  <si>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</si>
  <si>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</si>
  <si>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</si>
  <si>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</si>
  <si>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</si>
  <si>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</si>
  <si>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</si>
  <si>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</si>
  <si>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</si>
  <si>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</si>
  <si>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</si>
  <si>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</si>
  <si>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</si>
  <si>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</si>
  <si>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</si>
  <si>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</si>
  <si>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</si>
  <si>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</si>
  <si>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</si>
  <si>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</si>
  <si>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</si>
  <si>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</si>
  <si>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</si>
  <si>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</si>
  <si>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</si>
  <si>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</si>
  <si>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</si>
  <si>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</si>
  <si>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</si>
  <si>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</si>
  <si>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</si>
  <si>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</si>
  <si>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</si>
  <si>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</si>
  <si>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</si>
  <si>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</si>
  <si>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</si>
  <si>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</si>
  <si>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</si>
  <si>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</si>
  <si>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</si>
  <si>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</si>
  <si>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</si>
  <si>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</si>
  <si>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</si>
  <si>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</si>
  <si>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</si>
  <si>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</si>
  <si>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</si>
  <si>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</si>
  <si>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</si>
  <si>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</si>
  <si>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</si>
  <si>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</si>
  <si>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</si>
  <si>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</si>
  <si>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</si>
  <si>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</si>
  <si>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</si>
  <si>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</si>
  <si>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</si>
  <si>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</si>
  <si>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</si>
  <si>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</si>
  <si>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</si>
  <si>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</si>
  <si>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</si>
  <si>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</si>
  <si>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</si>
  <si>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</si>
  <si>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</si>
  <si>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</si>
  <si>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</si>
  <si>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</si>
  <si>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</si>
  <si>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</si>
  <si>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</si>
  <si>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</si>
  <si>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</si>
  <si>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</si>
  <si>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</si>
  <si>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</si>
  <si>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</si>
  <si>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</si>
  <si>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</si>
  <si>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</si>
  <si>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</si>
  <si>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</si>
  <si>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</si>
  <si>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</si>
  <si>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</si>
  <si>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</si>
  <si>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</si>
  <si>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</si>
  <si>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</si>
  <si>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</si>
  <si>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</si>
  <si>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</si>
  <si>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</si>
  <si>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</si>
  <si>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</si>
  <si>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</si>
  <si>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</si>
  <si>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</si>
  <si>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</si>
  <si>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</si>
  <si>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</si>
  <si>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</si>
  <si>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</si>
  <si>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</si>
  <si>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</si>
  <si>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</si>
  <si>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</si>
  <si>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</si>
  <si>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</si>
  <si>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</si>
  <si>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</si>
  <si>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</si>
  <si>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</si>
  <si>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</si>
  <si>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</si>
  <si>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</si>
  <si>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</si>
  <si>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</si>
  <si>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</si>
  <si>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</si>
  <si>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</si>
  <si>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</si>
  <si>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</si>
  <si>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</si>
  <si>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</si>
  <si>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</si>
  <si>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</si>
  <si>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</si>
  <si>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</si>
  <si>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</si>
  <si>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</si>
  <si>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</si>
  <si>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</si>
  <si>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</si>
  <si>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</si>
  <si>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</si>
  <si>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</si>
  <si>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</si>
  <si>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</si>
  <si>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</si>
  <si>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</si>
  <si>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</si>
  <si>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</si>
  <si>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</si>
  <si>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</si>
  <si>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</si>
  <si>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</si>
  <si>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</si>
  <si>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</si>
  <si>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</si>
  <si>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</si>
  <si>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</si>
  <si>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</si>
  <si>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</si>
  <si>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</si>
  <si>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</si>
  <si>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</si>
  <si>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</si>
  <si>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</si>
  <si>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</si>
  <si>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</si>
  <si>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</si>
  <si>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</si>
  <si>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</si>
  <si>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</si>
  <si>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</si>
  <si>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</si>
  <si>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</si>
  <si>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</si>
  <si>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</si>
  <si>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</si>
  <si>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</si>
  <si>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</si>
  <si>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</si>
  <si>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</si>
  <si>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</si>
  <si>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</si>
  <si>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</si>
  <si>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</si>
  <si>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</si>
  <si>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</si>
  <si>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</si>
  <si>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</si>
  <si>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</si>
  <si>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</si>
  <si>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</si>
  <si>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</si>
  <si>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</si>
  <si>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</si>
  <si>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</si>
  <si>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</si>
  <si>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</si>
  <si>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</si>
  <si>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</si>
  <si>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</si>
  <si>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</si>
  <si>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</si>
  <si>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</si>
  <si>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</si>
  <si>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</si>
  <si>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</si>
  <si>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</si>
  <si>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</si>
  <si>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</si>
  <si>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</si>
  <si>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</si>
  <si>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</si>
  <si>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</si>
  <si>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</si>
  <si>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</si>
  <si>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</si>
  <si>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</si>
  <si>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</si>
  <si>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</si>
  <si>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</si>
  <si>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</si>
  <si>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</si>
  <si>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</si>
  <si>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</si>
  <si>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</si>
  <si>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</si>
  <si>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</si>
  <si>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</si>
  <si>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</si>
  <si>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</si>
  <si>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</si>
  <si>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</si>
  <si>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</si>
  <si>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</si>
  <si>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</si>
  <si>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</si>
  <si>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</si>
  <si>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</si>
  <si>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</si>
  <si>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</si>
  <si>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</si>
  <si>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</si>
  <si>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</si>
  <si>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</si>
  <si>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</si>
  <si>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</si>
  <si>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</si>
  <si>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</si>
  <si>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</si>
  <si>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</si>
  <si>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</si>
  <si>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</si>
  <si>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</si>
  <si>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</si>
  <si>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</si>
  <si>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</si>
  <si>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</si>
  <si>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</si>
  <si>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</si>
  <si>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</si>
  <si>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</si>
  <si>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</si>
  <si>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</si>
  <si>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</si>
  <si>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</si>
  <si>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</si>
  <si>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</si>
  <si>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</si>
  <si>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</si>
  <si>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</si>
  <si>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</si>
  <si>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</si>
  <si>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</si>
  <si>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</si>
  <si>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</si>
  <si>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</si>
  <si>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</si>
  <si>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</si>
  <si>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</si>
  <si>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</si>
  <si>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</si>
  <si>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</si>
  <si>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</si>
  <si>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</si>
  <si>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</si>
  <si>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</si>
  <si>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</si>
  <si>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</si>
  <si>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</si>
  <si>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</si>
  <si>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</si>
  <si>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</si>
  <si>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</si>
  <si>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</si>
  <si>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</si>
  <si>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</si>
  <si>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</si>
  <si>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</si>
  <si>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</si>
  <si>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</si>
  <si>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</si>
  <si>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</si>
  <si>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</si>
  <si>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</si>
  <si>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</si>
  <si>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</si>
  <si>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</si>
  <si>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</si>
  <si>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</si>
  <si>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</si>
  <si>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</si>
  <si>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</si>
  <si>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</si>
  <si>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</si>
  <si>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</si>
  <si>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</si>
  <si>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</si>
  <si>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</si>
  <si>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</si>
  <si>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</si>
  <si>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</si>
  <si>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</si>
  <si>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</si>
  <si>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</si>
  <si>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</si>
  <si>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</si>
  <si>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</si>
  <si>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</si>
  <si>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</si>
  <si>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</si>
  <si>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</si>
  <si>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</si>
  <si>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</si>
  <si>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</si>
  <si>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</si>
  <si>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</si>
  <si>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</si>
  <si>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</si>
  <si>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</si>
  <si>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</si>
  <si>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</si>
  <si>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</si>
  <si>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</si>
  <si>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</si>
  <si>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</si>
  <si>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</si>
  <si>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</si>
  <si>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</si>
  <si>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</si>
  <si>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</si>
  <si>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</si>
  <si>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</si>
  <si>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</si>
  <si>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</si>
  <si>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</si>
  <si>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</si>
  <si>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</si>
  <si>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</si>
  <si>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</si>
  <si>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</si>
  <si>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</si>
  <si>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</si>
  <si>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</si>
  <si>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</si>
  <si>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</si>
  <si>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</si>
  <si>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</si>
  <si>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</si>
  <si>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</si>
  <si>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</si>
  <si>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</si>
  <si>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</si>
  <si>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</si>
  <si>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</si>
  <si>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</si>
  <si>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</si>
  <si>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</si>
  <si>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</si>
  <si>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</si>
  <si>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</si>
  <si>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</si>
  <si>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</si>
  <si>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</si>
  <si>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</si>
  <si>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</si>
  <si>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</si>
  <si>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</si>
  <si>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</si>
  <si>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</si>
  <si>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</si>
  <si>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</si>
  <si>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</si>
  <si>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</si>
  <si>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</si>
  <si>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</si>
  <si>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</si>
  <si>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</si>
  <si>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</si>
  <si>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</si>
  <si>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</si>
  <si>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</si>
  <si>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</si>
  <si>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</si>
  <si>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</si>
  <si>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</si>
  <si>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</si>
  <si>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</si>
  <si>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</si>
  <si>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</si>
  <si>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</si>
  <si>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</si>
  <si>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</si>
  <si>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</si>
  <si>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</si>
  <si>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</si>
  <si>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</si>
  <si>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</si>
  <si>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</si>
  <si>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</si>
  <si>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</si>
  <si>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</si>
  <si>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</si>
  <si>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</si>
  <si>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</si>
  <si>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</si>
  <si>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</si>
  <si>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</si>
  <si>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</si>
  <si>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</si>
  <si>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</si>
  <si>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</si>
  <si>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</si>
  <si>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</si>
  <si>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</si>
  <si>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</si>
  <si>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</si>
  <si>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</si>
  <si>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</si>
  <si>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</si>
  <si>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</si>
  <si>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</si>
  <si>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</si>
  <si>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</si>
  <si>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</si>
  <si>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</si>
  <si>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</si>
  <si>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</si>
  <si>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</si>
  <si>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</si>
  <si>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</si>
  <si>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</si>
  <si>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</si>
  <si>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</si>
  <si>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</si>
  <si>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</si>
  <si>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</si>
  <si>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</si>
  <si>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</si>
  <si>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</si>
  <si>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</si>
  <si>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</si>
  <si>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</si>
  <si>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</si>
  <si>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</si>
  <si>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</si>
  <si>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</si>
  <si>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</si>
  <si>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</si>
  <si>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</si>
  <si>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</si>
  <si>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</si>
  <si>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</si>
  <si>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</si>
  <si>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</si>
  <si>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</si>
  <si>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</si>
  <si>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</si>
  <si>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</si>
  <si>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</si>
  <si>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</si>
  <si>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</si>
  <si>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</si>
  <si>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</si>
  <si>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</si>
  <si>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</si>
  <si>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</si>
  <si>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</si>
  <si>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</si>
  <si>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</si>
  <si>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</si>
  <si>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</si>
  <si>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</si>
  <si>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</si>
  <si>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</si>
  <si>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</si>
  <si>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</si>
  <si>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</si>
  <si>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</si>
  <si>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</si>
  <si>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</si>
  <si>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</si>
  <si>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</si>
  <si>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</si>
  <si>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</si>
  <si>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</si>
  <si>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</si>
  <si>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</si>
  <si>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</si>
  <si>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</si>
  <si>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</si>
  <si>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</si>
  <si>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</si>
  <si>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</si>
  <si>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</si>
  <si>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</si>
  <si>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</si>
  <si>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</si>
  <si>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</si>
  <si>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</si>
  <si>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</si>
  <si>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</si>
  <si>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</si>
  <si>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</si>
  <si>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</si>
  <si>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</si>
  <si>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</si>
  <si>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</si>
  <si>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</si>
  <si>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</si>
  <si>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</si>
  <si>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</si>
  <si>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</si>
  <si>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</si>
  <si>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</si>
  <si>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</si>
  <si>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</si>
  <si>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</si>
  <si>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</si>
  <si>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</si>
  <si>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</si>
  <si>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</si>
  <si>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</si>
  <si>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</si>
  <si>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</si>
  <si>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</si>
  <si>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</si>
  <si>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</si>
  <si>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</si>
  <si>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</si>
  <si>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</si>
  <si>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</si>
  <si>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</si>
  <si>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</si>
  <si>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</si>
  <si>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</si>
  <si>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</si>
  <si>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</si>
  <si>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</si>
  <si>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</si>
  <si>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</si>
  <si>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</si>
  <si>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</si>
  <si>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</si>
  <si>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</si>
  <si>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</si>
  <si>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</si>
  <si>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</si>
  <si>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</si>
  <si>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</si>
  <si>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</si>
  <si>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</si>
  <si>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</si>
  <si>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</si>
  <si>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</si>
  <si>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</si>
  <si>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</si>
  <si>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</si>
  <si>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</si>
  <si>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</si>
  <si>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</si>
  <si>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</si>
  <si>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</si>
  <si>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</si>
  <si>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</si>
  <si>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</si>
  <si>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</si>
  <si>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</si>
  <si>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</si>
  <si>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</si>
  <si>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</si>
  <si>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</si>
  <si>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</si>
  <si>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</si>
  <si>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</si>
  <si>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</si>
  <si>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</si>
  <si>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</si>
  <si>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</si>
  <si>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</si>
  <si>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</si>
  <si>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</si>
  <si>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</si>
  <si>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</si>
  <si>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</si>
  <si>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</si>
  <si>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</si>
  <si>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</si>
  <si>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</si>
  <si>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</si>
  <si>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</si>
  <si>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</si>
  <si>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</si>
  <si>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</si>
  <si>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</si>
  <si>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</si>
  <si>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</si>
  <si>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</si>
  <si>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</si>
  <si>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</si>
  <si>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</si>
  <si>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</si>
  <si>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</si>
  <si>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</si>
  <si>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</si>
  <si>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</si>
  <si>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</si>
  <si>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</si>
  <si>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</si>
  <si>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</si>
  <si>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</si>
  <si>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</si>
  <si>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</si>
  <si>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</si>
  <si>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</si>
  <si>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</si>
  <si>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</si>
  <si>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</si>
  <si>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</si>
  <si>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</si>
  <si>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</si>
  <si>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</si>
  <si>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</si>
  <si>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</si>
  <si>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</si>
  <si>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</si>
  <si>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</si>
  <si>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</si>
  <si>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</si>
  <si>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</si>
  <si>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</si>
  <si>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</si>
  <si>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</si>
  <si>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</si>
  <si>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</si>
  <si>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</si>
  <si>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</si>
  <si>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</si>
  <si>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</si>
  <si>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</si>
  <si>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</si>
  <si>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</si>
  <si>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</si>
  <si>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</si>
  <si>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</si>
  <si>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</si>
  <si>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</si>
  <si>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</si>
  <si>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</si>
  <si>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</si>
  <si>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</si>
  <si>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</si>
  <si>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</si>
  <si>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</si>
  <si>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</si>
  <si>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</si>
  <si>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</si>
  <si>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</si>
  <si>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</si>
  <si>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</si>
  <si>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</si>
  <si>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</si>
  <si>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</si>
  <si>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</si>
  <si>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</si>
  <si>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</si>
  <si>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</si>
  <si>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</si>
  <si>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</si>
  <si>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</si>
  <si>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</si>
  <si>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</si>
  <si>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</si>
  <si>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</si>
  <si>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</si>
  <si>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</si>
  <si>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</si>
  <si>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</si>
  <si>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</si>
  <si>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</si>
  <si>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</si>
  <si>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</si>
  <si>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</si>
  <si>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</si>
  <si>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</si>
  <si>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</si>
  <si>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</si>
  <si>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</si>
  <si>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</si>
  <si>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</si>
  <si>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</si>
  <si>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</si>
  <si>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</si>
  <si>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</si>
  <si>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</si>
  <si>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</si>
  <si>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</si>
  <si>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</si>
  <si>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</si>
  <si>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</si>
  <si>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</si>
  <si>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</si>
  <si>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</si>
  <si>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</si>
  <si>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</si>
  <si>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</si>
  <si>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</si>
  <si>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</si>
  <si>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</si>
  <si>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</si>
  <si>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</si>
  <si>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</si>
  <si>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</si>
  <si>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</si>
  <si>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</si>
  <si>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</si>
  <si>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</si>
  <si>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</si>
  <si>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</si>
  <si>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</si>
  <si>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</si>
  <si>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</si>
  <si>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</si>
  <si>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</si>
  <si>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</si>
  <si>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</si>
  <si>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</si>
  <si>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</si>
  <si>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</si>
  <si>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</si>
  <si>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</si>
  <si>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</si>
  <si>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</si>
  <si>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</si>
  <si>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</si>
  <si>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</si>
  <si>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</si>
  <si>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</si>
  <si>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</si>
  <si>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</si>
  <si>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</si>
  <si>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</si>
  <si>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</si>
  <si>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</si>
  <si>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</si>
  <si>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</si>
  <si>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</si>
  <si>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</si>
  <si>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</si>
  <si>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</si>
  <si>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</si>
  <si>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</si>
  <si>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</si>
  <si>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</si>
  <si>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</si>
  <si>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</si>
  <si>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</si>
  <si>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</si>
  <si>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</si>
  <si>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</si>
  <si>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</si>
  <si>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</si>
  <si>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</si>
  <si>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</si>
  <si>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</si>
  <si>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</si>
  <si>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</si>
  <si>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</si>
  <si>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</si>
  <si>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</si>
  <si>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</si>
  <si>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</si>
  <si>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</si>
  <si>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</si>
  <si>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</si>
  <si>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</si>
  <si>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</si>
  <si>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</si>
  <si>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</si>
  <si>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</si>
  <si>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</si>
  <si>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</si>
  <si>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</si>
  <si>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</si>
  <si>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</si>
  <si>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</si>
  <si>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</si>
  <si>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</si>
  <si>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</si>
  <si>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</si>
  <si>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</si>
  <si>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</si>
  <si>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</si>
  <si>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</si>
  <si>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</si>
  <si>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</si>
  <si>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</si>
  <si>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</si>
  <si>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</si>
  <si>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</si>
  <si>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</si>
  <si>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</si>
  <si>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</si>
  <si>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</si>
  <si>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</si>
  <si>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</si>
  <si>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</si>
  <si>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</si>
  <si>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</si>
  <si>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</si>
  <si>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</si>
  <si>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</si>
  <si>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</si>
  <si>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</si>
  <si>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</si>
  <si>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</si>
  <si>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</si>
  <si>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</si>
  <si>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</si>
  <si>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</si>
  <si>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</si>
  <si>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</si>
  <si>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</si>
  <si>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</si>
  <si>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</si>
  <si>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</si>
  <si>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</si>
  <si>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</si>
  <si>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</si>
  <si>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</si>
  <si>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</si>
  <si>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</si>
  <si>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</si>
  <si>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</si>
  <si>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</si>
  <si>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</si>
  <si>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</si>
  <si>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</si>
  <si>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</si>
  <si>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</si>
  <si>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</si>
  <si>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</si>
  <si>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</si>
  <si>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</si>
  <si>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</si>
  <si>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</si>
  <si>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</si>
  <si>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</si>
  <si>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</si>
  <si>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</si>
  <si>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</si>
  <si>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</si>
  <si>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</si>
  <si>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</si>
  <si>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</si>
  <si>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</si>
  <si>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</si>
  <si>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</si>
  <si>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</si>
  <si>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</si>
  <si>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</si>
  <si>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</si>
  <si>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</si>
  <si>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</si>
  <si>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</si>
  <si>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</si>
  <si>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</si>
  <si>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</si>
  <si>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</si>
  <si>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</si>
  <si>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</si>
  <si>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</si>
  <si>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</si>
  <si>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</si>
  <si>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</si>
  <si>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</si>
  <si>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</si>
  <si>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</si>
  <si>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</si>
  <si>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</si>
  <si>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</si>
  <si>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</si>
  <si>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</si>
  <si>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</si>
  <si>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</si>
  <si>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</si>
  <si>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</si>
  <si>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</si>
  <si>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</si>
  <si>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</si>
  <si>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</si>
  <si>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</si>
  <si>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</si>
  <si>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</si>
  <si>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</si>
  <si>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</si>
  <si>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</si>
  <si>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</si>
  <si>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</si>
  <si>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</si>
  <si>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</si>
  <si>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</si>
  <si>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</si>
  <si>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</si>
  <si>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</si>
  <si>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</si>
  <si>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</si>
  <si>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</si>
  <si>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</si>
  <si>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</si>
  <si>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</si>
  <si>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</si>
  <si>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</si>
  <si>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</si>
  <si>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</si>
  <si>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</si>
  <si>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</si>
  <si>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</si>
  <si>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</si>
  <si>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</si>
  <si>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</si>
  <si>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</si>
  <si>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</si>
  <si>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</si>
  <si>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</si>
  <si>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</si>
  <si>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</si>
  <si>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</si>
  <si>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</si>
  <si>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</si>
  <si>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</si>
  <si>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</si>
  <si>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</si>
  <si>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</si>
  <si>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</si>
  <si>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</si>
  <si>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</si>
  <si>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</si>
  <si>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</si>
  <si>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</si>
  <si>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</si>
  <si>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</si>
  <si>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</si>
  <si>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</si>
  <si>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</si>
  <si>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</si>
  <si>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</si>
  <si>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</si>
  <si>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</si>
  <si>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</si>
  <si>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</si>
  <si>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</si>
  <si>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</si>
  <si>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</si>
  <si>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</si>
  <si>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</si>
  <si>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</si>
  <si>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</si>
  <si>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</si>
  <si>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</si>
  <si>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</si>
  <si>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</si>
  <si>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</si>
  <si>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</si>
  <si>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</si>
  <si>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</si>
  <si>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</si>
  <si>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</si>
  <si>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</si>
  <si>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</si>
  <si>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</si>
  <si>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</si>
  <si>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</si>
  <si>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</si>
  <si>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</si>
  <si>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</si>
  <si>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</si>
  <si>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</si>
  <si>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</si>
  <si>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</si>
  <si>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</si>
  <si>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</si>
  <si>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</si>
  <si>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</si>
  <si>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</si>
  <si>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</si>
  <si>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</si>
  <si>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</si>
  <si>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</si>
  <si>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</si>
  <si>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</si>
  <si>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</si>
  <si>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</si>
  <si>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</si>
  <si>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</si>
  <si>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</si>
  <si>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</si>
  <si>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</si>
  <si>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</si>
  <si>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</si>
  <si>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</si>
  <si>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</si>
  <si>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</si>
  <si>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</si>
  <si>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</si>
  <si>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</si>
  <si>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</si>
  <si>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</si>
  <si>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</si>
  <si>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</si>
  <si>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</si>
  <si>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</si>
  <si>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</si>
  <si>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</si>
  <si>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</si>
  <si>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</si>
  <si>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</si>
  <si>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</si>
  <si>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</si>
  <si>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</si>
  <si>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</si>
  <si>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</si>
  <si>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</si>
  <si>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</si>
  <si>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</si>
  <si>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</si>
  <si>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</si>
  <si>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</si>
  <si>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</si>
  <si>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</si>
  <si>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</si>
  <si>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</si>
  <si>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</si>
  <si>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</si>
  <si>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</si>
  <si>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</si>
  <si>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</si>
  <si>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</si>
  <si>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</si>
  <si>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</si>
  <si>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</si>
  <si>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</si>
  <si>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</si>
  <si>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</si>
  <si>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</si>
  <si>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</si>
  <si>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</si>
  <si>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</si>
  <si>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</si>
  <si>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</si>
  <si>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</si>
  <si>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</si>
  <si>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</si>
  <si>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</si>
  <si>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</si>
  <si>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</si>
  <si>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</si>
  <si>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</si>
  <si>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</si>
  <si>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</si>
  <si>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</si>
  <si>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</si>
  <si>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</si>
  <si>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</si>
  <si>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</si>
  <si>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</si>
  <si>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</si>
  <si>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</si>
  <si>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</si>
  <si>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</si>
  <si>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</si>
  <si>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</si>
  <si>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</si>
  <si>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</si>
  <si>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</si>
  <si>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</si>
  <si>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</si>
  <si>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</si>
  <si>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</si>
  <si>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</si>
  <si>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</si>
  <si>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</si>
  <si>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</si>
  <si>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</si>
  <si>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</si>
  <si>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</si>
  <si>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</si>
  <si>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</si>
  <si>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</si>
  <si>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</si>
  <si>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</si>
  <si>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</si>
  <si>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</si>
  <si>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</si>
  <si>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</si>
  <si>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</si>
  <si>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</si>
  <si>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</si>
  <si>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</si>
  <si>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</si>
  <si>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</si>
  <si>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</si>
  <si>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</si>
  <si>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</si>
  <si>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</si>
  <si>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</si>
  <si>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</si>
  <si>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</si>
  <si>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</si>
  <si>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</si>
  <si>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</si>
  <si>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</si>
  <si>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</si>
  <si>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</si>
  <si>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</si>
  <si>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</si>
  <si>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</si>
  <si>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</si>
  <si>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</si>
  <si>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</si>
  <si>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</si>
  <si>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</si>
  <si>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</si>
  <si>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</si>
  <si>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</si>
  <si>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</si>
  <si>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</si>
  <si>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</si>
  <si>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</si>
  <si>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</si>
  <si>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</si>
  <si>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</si>
  <si>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</si>
  <si>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</si>
  <si>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</si>
  <si>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</si>
  <si>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</si>
  <si>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</si>
  <si>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</si>
  <si>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</si>
  <si>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</si>
  <si>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</si>
  <si>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</si>
  <si>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</si>
  <si>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</si>
  <si>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</si>
  <si>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</si>
  <si>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</si>
  <si>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</si>
  <si>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</si>
  <si>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</si>
  <si>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</si>
  <si>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</si>
  <si>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</si>
  <si>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</si>
  <si>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</si>
  <si>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</si>
  <si>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</si>
  <si>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</si>
  <si>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</si>
  <si>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</si>
  <si>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</si>
  <si>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</si>
  <si>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</si>
  <si>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</si>
  <si>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</si>
  <si>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</si>
  <si>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</si>
  <si>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</si>
  <si>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</si>
  <si>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</si>
  <si>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</si>
  <si>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</si>
  <si>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</si>
  <si>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</si>
  <si>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</si>
  <si>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</si>
  <si>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</si>
  <si>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</si>
  <si>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</si>
  <si>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</si>
  <si>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</si>
  <si>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</si>
  <si>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</si>
  <si>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</si>
  <si>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</si>
  <si>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</si>
  <si>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</si>
  <si>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</si>
  <si>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</si>
  <si>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</si>
  <si>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</si>
  <si>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</si>
  <si>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</si>
  <si>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</si>
  <si>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</si>
  <si>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</si>
  <si>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</si>
  <si>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</si>
  <si>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</si>
  <si>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</si>
  <si>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</si>
  <si>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</si>
  <si>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</si>
  <si>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</si>
  <si>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</si>
  <si>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</si>
  <si>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</si>
  <si>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</si>
  <si>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</si>
  <si>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</si>
  <si>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</si>
  <si>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</si>
  <si>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</si>
  <si>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</si>
  <si>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</si>
  <si>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</si>
  <si>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</si>
  <si>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</si>
  <si>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</si>
  <si>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</si>
  <si>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</si>
  <si>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</si>
  <si>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</si>
  <si>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</si>
  <si>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</si>
  <si>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</si>
  <si>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</si>
  <si>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</si>
  <si>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</si>
  <si>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</si>
  <si>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</si>
  <si>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</si>
  <si>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</si>
  <si>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</si>
  <si>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</si>
  <si>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</si>
  <si>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</si>
  <si>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</si>
  <si>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</si>
  <si>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</si>
  <si>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</si>
  <si>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</si>
  <si>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</si>
  <si>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</si>
  <si>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</si>
  <si>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</si>
  <si>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</si>
  <si>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</si>
  <si>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</si>
  <si>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</si>
  <si>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</si>
  <si>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</si>
  <si>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</si>
  <si>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</si>
  <si>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</si>
  <si>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</si>
  <si>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</si>
  <si>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</si>
  <si>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</si>
  <si>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</si>
  <si>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</si>
  <si>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</si>
  <si>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</si>
  <si>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</si>
  <si>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</si>
  <si>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</si>
  <si>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</si>
  <si>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</si>
  <si>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</si>
  <si>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</si>
  <si>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</si>
  <si>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</si>
  <si>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</si>
  <si>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</si>
  <si>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</si>
  <si>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</si>
  <si>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</si>
  <si>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</si>
  <si>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</si>
  <si>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</si>
  <si>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</si>
  <si>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</si>
  <si>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</si>
  <si>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</si>
  <si>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</si>
  <si>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</si>
  <si>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</si>
  <si>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</si>
  <si>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</si>
  <si>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</si>
  <si>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</si>
  <si>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</si>
  <si>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</si>
  <si>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</si>
  <si>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</si>
  <si>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</si>
  <si>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</si>
  <si>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</si>
  <si>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</si>
  <si>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</si>
  <si>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</si>
  <si>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</si>
  <si>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</si>
  <si>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</si>
  <si>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</si>
  <si>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</si>
  <si>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</si>
  <si>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</si>
  <si>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</si>
  <si>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</si>
  <si>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</si>
  <si>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</si>
  <si>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</si>
  <si>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</si>
  <si>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</si>
  <si>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</si>
  <si>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</si>
  <si>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</si>
  <si>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</si>
  <si>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</si>
  <si>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</si>
  <si>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</si>
  <si>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</si>
  <si>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</si>
  <si>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</si>
  <si>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</si>
  <si>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</si>
  <si>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</si>
  <si>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</si>
  <si>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</si>
  <si>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</si>
  <si>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</si>
  <si>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</si>
  <si>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</si>
  <si>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</si>
  <si>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</si>
  <si>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</si>
  <si>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</si>
  <si>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</si>
  <si>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</si>
  <si>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</si>
  <si>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</si>
  <si>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</si>
  <si>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</si>
  <si>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</si>
  <si>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</si>
  <si>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</si>
  <si>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</si>
  <si>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</si>
  <si>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</si>
  <si>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</si>
  <si>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</si>
  <si>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</si>
  <si>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</si>
  <si>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</si>
  <si>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</si>
  <si>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</si>
  <si>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</si>
  <si>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</si>
  <si>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</si>
  <si>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</si>
  <si>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</si>
  <si>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</si>
  <si>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</si>
  <si>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</si>
  <si>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</si>
  <si>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</si>
  <si>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</si>
  <si>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</si>
  <si>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</si>
  <si>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</si>
  <si>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</si>
  <si>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</si>
  <si>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</si>
  <si>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</si>
  <si>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</si>
  <si>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</si>
  <si>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</si>
  <si>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</si>
  <si>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</si>
  <si>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</si>
  <si>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</si>
  <si>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</si>
  <si>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</si>
  <si>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</si>
  <si>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</si>
  <si>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</si>
  <si>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</si>
  <si>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</si>
  <si>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</si>
  <si>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</si>
  <si>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</si>
  <si>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</si>
  <si>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</si>
  <si>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</si>
  <si>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</si>
  <si>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</si>
  <si>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</si>
  <si>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</si>
  <si>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</si>
  <si>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</si>
  <si>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</si>
  <si>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</si>
  <si>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</si>
  <si>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</si>
  <si>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</si>
  <si>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</si>
  <si>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</si>
  <si>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</si>
  <si>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</si>
  <si>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</si>
  <si>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</si>
  <si>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</si>
  <si>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</si>
  <si>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</si>
  <si>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</si>
  <si>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</si>
  <si>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</si>
  <si>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</si>
  <si>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</si>
  <si>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</si>
  <si>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</si>
  <si>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</si>
  <si>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</si>
  <si>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</si>
  <si>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</si>
  <si>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</si>
  <si>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</si>
  <si>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</si>
  <si>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</si>
  <si>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</si>
  <si>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</si>
  <si>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</si>
  <si>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</si>
  <si>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</si>
  <si>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</si>
  <si>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</si>
  <si>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</si>
  <si>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</si>
  <si>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</si>
  <si>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</si>
  <si>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</si>
  <si>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</si>
  <si>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</si>
  <si>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</si>
  <si>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</si>
  <si>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</si>
  <si>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</si>
  <si>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</si>
  <si>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</si>
  <si>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</si>
  <si>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</si>
  <si>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</si>
  <si>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</si>
  <si>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</si>
  <si>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</si>
  <si>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</si>
  <si>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</si>
  <si>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</si>
  <si>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</si>
  <si>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</si>
  <si>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</si>
  <si>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</si>
  <si>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</si>
  <si>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</si>
  <si>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</si>
  <si>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</si>
  <si>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</si>
  <si>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</si>
  <si>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</si>
  <si>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</si>
  <si>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</si>
  <si>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</si>
  <si>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</si>
  <si>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</si>
  <si>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</si>
  <si>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</si>
  <si>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</si>
  <si>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</si>
  <si>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</si>
  <si>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</si>
  <si>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</si>
  <si>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</si>
  <si>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</si>
  <si>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</si>
  <si>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</si>
  <si>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</si>
  <si>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</si>
  <si>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</si>
  <si>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</si>
  <si>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</si>
  <si>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</si>
  <si>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</si>
  <si>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</si>
  <si>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</si>
  <si>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</si>
  <si>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</si>
  <si>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</si>
  <si>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</si>
  <si>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</si>
  <si>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</si>
  <si>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</si>
  <si>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</si>
  <si>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</si>
  <si>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</si>
  <si>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</si>
  <si>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</si>
  <si>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</si>
  <si>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</si>
  <si>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</si>
  <si>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</si>
  <si>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</si>
  <si>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</si>
  <si>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</si>
  <si>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</si>
  <si>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</si>
  <si>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</si>
  <si>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</si>
  <si>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</si>
  <si>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</si>
  <si>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</si>
  <si>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</si>
  <si>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</si>
  <si>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</si>
  <si>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</si>
  <si>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</si>
  <si>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</si>
  <si>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</si>
  <si>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</si>
  <si>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</si>
  <si>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</si>
  <si>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</si>
  <si>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</si>
  <si>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</si>
  <si>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</si>
  <si>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</si>
  <si>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</si>
  <si>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</si>
  <si>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</si>
  <si>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</si>
  <si>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</si>
  <si>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</si>
  <si>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</si>
  <si>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</si>
  <si>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</si>
  <si>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</si>
  <si>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</si>
  <si>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</si>
  <si>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</si>
  <si>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</si>
  <si>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</si>
  <si>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</si>
  <si>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</si>
  <si>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</si>
  <si>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</si>
  <si>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</si>
  <si>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</si>
  <si>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</si>
  <si>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</si>
  <si>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</si>
  <si>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</si>
  <si>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</si>
  <si>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</si>
  <si>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</si>
  <si>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</si>
  <si>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</si>
  <si>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</si>
  <si>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</si>
  <si>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</si>
  <si>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</si>
  <si>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</si>
  <si>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</si>
  <si>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</si>
  <si>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</si>
  <si>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</si>
  <si>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</si>
  <si>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</si>
  <si>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</si>
  <si>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</si>
  <si>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</si>
  <si>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</si>
  <si>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</si>
  <si>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</si>
  <si>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</si>
  <si>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</si>
  <si>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</si>
  <si>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</si>
  <si>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</si>
  <si>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</si>
  <si>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</si>
  <si>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</si>
  <si>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</si>
  <si>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</si>
  <si>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</si>
  <si>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</si>
  <si>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</si>
  <si>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</si>
  <si>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</si>
  <si>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</si>
  <si>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</si>
  <si>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</si>
  <si>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</si>
  <si>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</si>
  <si>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</si>
  <si>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</si>
  <si>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</si>
  <si>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</si>
  <si>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</si>
  <si>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</si>
  <si>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</si>
  <si>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</si>
  <si>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</si>
  <si>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</si>
  <si>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</si>
  <si>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</si>
  <si>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</si>
  <si>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</si>
  <si>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</si>
  <si>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</si>
  <si>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</si>
  <si>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</si>
  <si>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</si>
  <si>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</si>
  <si>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</si>
  <si>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</si>
  <si>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</si>
  <si>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</si>
  <si>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</si>
  <si>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</si>
  <si>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</si>
  <si>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</si>
  <si>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</si>
  <si>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</si>
  <si>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</si>
  <si>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</si>
  <si>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</si>
  <si>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</si>
  <si>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</si>
  <si>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</si>
  <si>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</si>
  <si>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</si>
  <si>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</si>
  <si>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</si>
  <si>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</si>
  <si>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</si>
  <si>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</si>
  <si>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</si>
  <si>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</si>
  <si>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</si>
  <si>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</si>
  <si>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</si>
  <si>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</si>
  <si>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</si>
  <si>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</si>
  <si>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</si>
  <si>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</si>
  <si>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</si>
  <si>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</si>
  <si>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</si>
  <si>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</si>
  <si>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</si>
  <si>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</si>
  <si>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</si>
  <si>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</si>
  <si>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</si>
  <si>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</si>
  <si>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</si>
  <si>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</si>
  <si>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</si>
  <si>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</si>
  <si>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</si>
  <si>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</si>
  <si>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</si>
  <si>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</si>
  <si>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</si>
  <si>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</si>
  <si>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</si>
  <si>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</si>
  <si>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</si>
  <si>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</si>
  <si>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</si>
  <si>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</si>
  <si>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</si>
  <si>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</si>
  <si>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</si>
  <si>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</si>
  <si>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</si>
  <si>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</si>
  <si>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</si>
  <si>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</si>
  <si>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</si>
  <si>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</si>
  <si>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</si>
  <si>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</si>
  <si>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</si>
  <si>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</si>
  <si>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</si>
  <si>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</si>
  <si>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</si>
  <si>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</si>
  <si>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</si>
  <si>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</si>
  <si>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</si>
  <si>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</si>
  <si>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</si>
  <si>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</si>
  <si>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</si>
  <si>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</si>
  <si>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</si>
  <si>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</si>
  <si>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</si>
  <si>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</si>
  <si>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</si>
  <si>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</si>
  <si>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</si>
  <si>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</si>
  <si>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</si>
  <si>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</si>
  <si>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</si>
  <si>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</si>
  <si>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</si>
  <si>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</si>
  <si>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</si>
  <si>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</si>
  <si>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</si>
  <si>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</si>
  <si>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</si>
  <si>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</si>
  <si>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</si>
  <si>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</si>
  <si>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</si>
  <si>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</si>
  <si>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</si>
  <si>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</si>
  <si>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</si>
  <si>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</si>
  <si>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</si>
  <si>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</si>
  <si>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</si>
  <si>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</si>
  <si>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</si>
  <si>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</si>
  <si>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</si>
  <si>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</si>
  <si>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</si>
  <si>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</si>
  <si>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</si>
  <si>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</si>
  <si>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</si>
  <si>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</si>
  <si>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</si>
  <si>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</si>
  <si>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</si>
  <si>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</si>
  <si>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</si>
  <si>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</si>
  <si>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</si>
  <si>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</si>
  <si>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</si>
  <si>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</si>
  <si>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</si>
  <si>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</si>
  <si>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</si>
  <si>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</si>
  <si>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</si>
  <si>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</si>
  <si>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</si>
  <si>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</si>
  <si>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</si>
  <si>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</si>
  <si>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</si>
  <si>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</si>
  <si>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</si>
  <si>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</si>
  <si>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</si>
  <si>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</si>
  <si>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</si>
  <si>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</si>
  <si>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</si>
  <si>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</si>
  <si>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</si>
  <si>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</si>
  <si>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</si>
  <si>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</si>
  <si>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</si>
  <si>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</si>
  <si>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</si>
  <si>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</si>
  <si>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</si>
  <si>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</si>
  <si>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</si>
  <si>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</si>
  <si>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</si>
  <si>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</si>
  <si>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</si>
  <si>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</si>
  <si>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</si>
  <si>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</si>
  <si>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</si>
  <si>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</si>
  <si>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</si>
  <si>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</si>
  <si>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</si>
  <si>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</si>
  <si>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</si>
  <si>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</si>
  <si>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</si>
  <si>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</si>
  <si>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</si>
  <si>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</si>
  <si>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</si>
  <si>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</si>
  <si>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</si>
  <si>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</si>
  <si>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</si>
  <si>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</si>
  <si>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</si>
  <si>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</si>
  <si>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</si>
  <si>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</si>
  <si>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</si>
  <si>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</si>
  <si>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</si>
  <si>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</si>
  <si>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</si>
  <si>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</si>
  <si>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</si>
  <si>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</si>
  <si>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</si>
  <si>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</si>
  <si>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</si>
  <si>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</si>
  <si>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</si>
  <si>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</si>
  <si>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</si>
  <si>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</si>
  <si>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</si>
  <si>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</si>
  <si>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</si>
  <si>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</si>
  <si>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</si>
  <si>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</si>
  <si>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</si>
  <si>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</si>
  <si>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</si>
  <si>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</si>
  <si>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</si>
  <si>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</si>
  <si>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</si>
  <si>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</si>
  <si>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</si>
  <si>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</si>
  <si>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</si>
  <si>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</si>
  <si>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</si>
  <si>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</si>
  <si>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</si>
  <si>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</si>
  <si>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</si>
  <si>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</si>
  <si>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</si>
  <si>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</si>
  <si>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</si>
  <si>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</si>
  <si>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</si>
  <si>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</si>
  <si>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</si>
  <si>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</si>
  <si>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</si>
  <si>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</si>
  <si>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</si>
  <si>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</si>
  <si>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</si>
  <si>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</si>
  <si>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</si>
  <si>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</si>
  <si>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</si>
  <si>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</si>
  <si>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</si>
  <si>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</si>
  <si>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</si>
  <si>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</si>
  <si>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</si>
  <si>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</si>
  <si>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</si>
  <si>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</si>
  <si>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</si>
  <si>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</si>
  <si>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</si>
  <si>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</si>
  <si>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</si>
  <si>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</si>
  <si>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</si>
  <si>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</si>
  <si>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</si>
  <si>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</si>
  <si>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</si>
  <si>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</si>
  <si>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</si>
  <si>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</si>
  <si>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</si>
  <si>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</si>
  <si>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</si>
  <si>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</si>
  <si>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</si>
  <si>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</si>
  <si>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</si>
  <si>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</si>
  <si>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</si>
  <si>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</si>
  <si>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</si>
  <si>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</si>
  <si>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</si>
  <si>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</si>
  <si>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</si>
  <si>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</si>
  <si>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</si>
  <si>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</si>
  <si>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</si>
  <si>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</si>
  <si>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</si>
  <si>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</si>
  <si>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</si>
  <si>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</si>
  <si>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</si>
  <si>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</si>
  <si>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</si>
  <si>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</si>
  <si>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</si>
  <si>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</si>
  <si>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</si>
  <si>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</si>
  <si>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</si>
  <si>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</si>
  <si>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</si>
  <si>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</si>
  <si>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</si>
  <si>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</si>
  <si>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</si>
  <si>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</si>
  <si>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</si>
  <si>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</si>
  <si>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</si>
  <si>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</si>
  <si>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</si>
  <si>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</si>
  <si>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</si>
  <si>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</si>
  <si>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</si>
  <si>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</si>
  <si>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</si>
  <si>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</si>
  <si>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</si>
  <si>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</si>
  <si>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</si>
  <si>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</si>
  <si>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</si>
  <si>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</si>
  <si>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</si>
  <si>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</si>
  <si>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</si>
  <si>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</si>
  <si>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</si>
  <si>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</si>
  <si>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</si>
  <si>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</si>
  <si>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</si>
  <si>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</si>
  <si>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</si>
  <si>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</si>
  <si>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</si>
  <si>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</si>
  <si>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</si>
  <si>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</si>
  <si>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</si>
  <si>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</si>
  <si>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</si>
  <si>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</si>
  <si>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</si>
  <si>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</si>
  <si>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</si>
  <si>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</si>
  <si>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</si>
  <si>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</si>
  <si>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</si>
  <si>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</si>
  <si>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</si>
  <si>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</si>
  <si>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</si>
  <si>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</si>
  <si>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</si>
  <si>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</si>
  <si>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</si>
  <si>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</si>
  <si>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</si>
  <si>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</si>
  <si>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</si>
  <si>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</si>
  <si>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</si>
  <si>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</si>
  <si>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</si>
  <si>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</si>
  <si>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</si>
  <si>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</si>
  <si>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</si>
  <si>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</si>
  <si>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</si>
  <si>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</si>
  <si>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</si>
  <si>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</si>
  <si>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</si>
  <si>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</si>
  <si>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</si>
  <si>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</si>
  <si>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</si>
  <si>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</si>
  <si>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</si>
  <si>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</si>
  <si>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</si>
  <si>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</si>
  <si>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</si>
  <si>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</si>
  <si>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</si>
  <si>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</si>
  <si>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</si>
  <si>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</si>
  <si>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</si>
  <si>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</si>
  <si>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</si>
  <si>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</si>
  <si>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</si>
  <si>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</si>
  <si>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</si>
  <si>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</si>
  <si>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</si>
  <si>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</si>
  <si>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</si>
  <si>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</si>
  <si>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</si>
  <si>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</si>
  <si>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</si>
  <si>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</si>
  <si>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</si>
  <si>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</si>
  <si>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</si>
  <si>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</si>
  <si>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</si>
  <si>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</si>
  <si>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</si>
  <si>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</si>
  <si>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</si>
  <si>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</si>
  <si>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</si>
  <si>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</si>
  <si>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</si>
  <si>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</si>
  <si>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</si>
  <si>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</si>
  <si>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</si>
  <si>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</si>
  <si>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</si>
  <si>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</si>
  <si>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</si>
  <si>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</si>
  <si>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</si>
  <si>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</si>
  <si>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</si>
  <si>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</si>
  <si>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</si>
  <si>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</si>
  <si>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</si>
  <si>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</si>
  <si>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</si>
  <si>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</si>
  <si>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</si>
  <si>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</si>
  <si>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</si>
  <si>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</si>
  <si>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</si>
  <si>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</si>
  <si>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</si>
  <si>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</si>
  <si>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</si>
  <si>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</si>
  <si>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</si>
  <si>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</si>
  <si>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</si>
  <si>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</si>
  <si>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</si>
  <si>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</si>
  <si>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</si>
  <si>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</si>
  <si>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</si>
  <si>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</si>
  <si>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</si>
  <si>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</si>
  <si>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</si>
  <si>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</si>
  <si>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</si>
  <si>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</si>
  <si>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</si>
  <si>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</si>
  <si>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</si>
  <si>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</si>
  <si>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</si>
  <si>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</si>
  <si>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</si>
  <si>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</si>
  <si>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</si>
  <si>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</si>
  <si>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</si>
  <si>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</si>
  <si>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</si>
  <si>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</si>
  <si>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</si>
  <si>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</si>
  <si>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</si>
  <si>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</si>
  <si>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</si>
  <si>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</si>
  <si>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</si>
  <si>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</si>
  <si>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</si>
  <si>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</si>
  <si>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</si>
  <si>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</si>
  <si>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</si>
  <si>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</si>
  <si>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</si>
  <si>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</si>
  <si>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</si>
  <si>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</si>
  <si>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</si>
  <si>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</si>
  <si>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</si>
  <si>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</si>
  <si>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</si>
  <si>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</si>
  <si>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</si>
  <si>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</si>
  <si>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</si>
  <si>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</si>
  <si>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</si>
  <si>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</si>
  <si>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</si>
  <si>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</si>
  <si>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</si>
  <si>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</si>
  <si>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</si>
  <si>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</si>
  <si>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</si>
  <si>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</si>
  <si>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</si>
  <si>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</si>
  <si>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</si>
  <si>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</si>
  <si>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</si>
  <si>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</si>
  <si>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</si>
  <si>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</si>
  <si>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</si>
  <si>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</si>
  <si>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</si>
  <si>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</si>
  <si>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</si>
  <si>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</si>
  <si>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</si>
  <si>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</si>
  <si>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</si>
  <si>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</si>
  <si>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</si>
  <si>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</si>
  <si>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</si>
  <si>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</si>
  <si>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</si>
  <si>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</si>
  <si>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</si>
  <si>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</si>
  <si>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</si>
  <si>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</si>
  <si>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</si>
  <si>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</si>
  <si>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</si>
  <si>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</si>
  <si>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</si>
  <si>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</si>
  <si>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</si>
  <si>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</si>
  <si>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</si>
  <si>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</si>
  <si>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</si>
  <si>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</si>
  <si>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</si>
  <si>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</si>
  <si>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</si>
  <si>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</si>
  <si>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</si>
  <si>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</si>
  <si>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</si>
  <si>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</si>
  <si>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</si>
  <si>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</si>
  <si>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</si>
  <si>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</si>
  <si>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</si>
  <si>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</si>
  <si>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</si>
  <si>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</si>
  <si>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</si>
  <si>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</si>
  <si>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</si>
  <si>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</si>
  <si>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</si>
  <si>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</si>
  <si>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</si>
  <si>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</si>
  <si>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</si>
  <si>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</si>
  <si>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</si>
  <si>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</si>
  <si>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</si>
  <si>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</si>
  <si>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</si>
  <si>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</si>
  <si>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</si>
  <si>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</si>
  <si>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</si>
  <si>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</si>
  <si>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</si>
  <si>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</si>
  <si>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</si>
  <si>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</si>
  <si>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</si>
  <si>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</si>
  <si>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</si>
  <si>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</si>
  <si>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</si>
  <si>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</si>
  <si>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</si>
  <si>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</si>
  <si>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</si>
  <si>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</si>
  <si>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</si>
  <si>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</si>
  <si>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</si>
  <si>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</si>
  <si>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</si>
  <si>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</si>
  <si>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</si>
  <si>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</si>
  <si>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</si>
  <si>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</si>
  <si>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</si>
  <si>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</si>
  <si>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</si>
  <si>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</si>
  <si>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</si>
  <si>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</si>
  <si>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</si>
  <si>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</si>
  <si>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</si>
  <si>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</si>
  <si>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</si>
  <si>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</si>
  <si>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</si>
  <si>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</si>
  <si>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</si>
  <si>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</si>
  <si>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</si>
  <si>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</si>
  <si>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</si>
  <si>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</si>
  <si>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</si>
  <si>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</si>
  <si>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</si>
  <si>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</si>
  <si>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</si>
  <si>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</si>
  <si>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</si>
  <si>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</si>
  <si>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</si>
  <si>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</si>
  <si>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</si>
  <si>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</si>
  <si>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</si>
  <si>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</si>
  <si>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</si>
  <si>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</si>
  <si>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</si>
  <si>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</si>
  <si>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</si>
  <si>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</si>
  <si>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</si>
  <si>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</si>
  <si>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</si>
  <si>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</si>
  <si>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</si>
  <si>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</si>
  <si>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</si>
  <si>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</si>
  <si>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</si>
  <si>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</si>
  <si>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</si>
  <si>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</si>
  <si>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</si>
  <si>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</si>
  <si>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</si>
  <si>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</si>
  <si>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</si>
  <si>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</si>
  <si>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</si>
  <si>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</si>
  <si>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</si>
  <si>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</si>
  <si>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</si>
  <si>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</si>
  <si>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</si>
  <si>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</si>
  <si>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</si>
  <si>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</si>
  <si>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</si>
  <si>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</si>
  <si>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</si>
  <si>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</si>
  <si>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</si>
  <si>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</si>
  <si>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</si>
  <si>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</si>
  <si>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</si>
  <si>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</si>
  <si>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</si>
  <si>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</si>
  <si>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</si>
  <si>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</si>
  <si>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</si>
  <si>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</si>
  <si>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</si>
  <si>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</si>
  <si>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</si>
  <si>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</si>
  <si>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</si>
  <si>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</si>
  <si>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</si>
  <si>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</si>
  <si>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</si>
  <si>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</si>
  <si>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</si>
  <si>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</si>
  <si>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</si>
  <si>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</si>
  <si>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</si>
  <si>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</si>
  <si>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</si>
  <si>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</si>
  <si>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</si>
  <si>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</si>
  <si>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</si>
  <si>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</si>
  <si>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</si>
  <si>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</si>
  <si>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</si>
  <si>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</si>
  <si>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</si>
  <si>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</si>
  <si>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</si>
  <si>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</si>
  <si>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</si>
  <si>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</si>
  <si>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</si>
  <si>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</si>
  <si>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</si>
  <si>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</si>
  <si>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</si>
  <si>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</si>
  <si>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</si>
  <si>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</si>
  <si>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</si>
  <si>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</si>
  <si>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</si>
  <si>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</si>
  <si>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</si>
  <si>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</si>
  <si>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</si>
  <si>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</si>
  <si>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</si>
  <si>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</si>
  <si>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</si>
  <si>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</si>
  <si>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</si>
  <si>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</si>
  <si>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</si>
  <si>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</si>
  <si>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</si>
  <si>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</si>
  <si>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</si>
  <si>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</si>
  <si>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</si>
  <si>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</si>
  <si>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</si>
  <si>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</si>
  <si>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</si>
  <si>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</si>
  <si>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</si>
  <si>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</si>
  <si>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</si>
  <si>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</si>
  <si>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</si>
  <si>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</si>
  <si>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</si>
  <si>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</si>
  <si>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</si>
  <si>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</si>
  <si>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</si>
  <si>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</si>
  <si>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</si>
  <si>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</si>
  <si>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</si>
  <si>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</si>
  <si>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</si>
  <si>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</si>
  <si>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</si>
  <si>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</si>
  <si>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</si>
  <si>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</si>
  <si>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</si>
  <si>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</si>
  <si>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</si>
  <si>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</si>
  <si>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</si>
  <si>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</si>
  <si>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</si>
  <si>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</si>
  <si>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</si>
  <si>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</si>
  <si>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</si>
  <si>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</si>
  <si>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</si>
  <si>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</si>
  <si>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</si>
  <si>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</si>
  <si>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</si>
  <si>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</si>
  <si>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</si>
  <si>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</si>
  <si>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</si>
  <si>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</si>
  <si>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</si>
  <si>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</si>
  <si>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</si>
  <si>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</si>
  <si>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</si>
  <si>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</si>
  <si>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</si>
  <si>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</si>
  <si>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</si>
  <si>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</si>
  <si>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</si>
  <si>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</si>
  <si>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</si>
  <si>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</si>
  <si>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</si>
  <si>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</si>
  <si>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</si>
  <si>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</si>
  <si>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</si>
  <si>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</si>
  <si>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</si>
  <si>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</si>
  <si>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</si>
  <si>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</si>
  <si>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</si>
  <si>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</si>
  <si>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</si>
  <si>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</si>
  <si>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</si>
  <si>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</si>
  <si>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</si>
  <si>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</si>
  <si>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</si>
  <si>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</si>
  <si>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</si>
  <si>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</si>
  <si>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</si>
  <si>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</si>
  <si>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</si>
  <si>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</si>
  <si>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</si>
  <si>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</si>
  <si>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</si>
  <si>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</si>
  <si>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</si>
  <si>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</si>
  <si>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</si>
  <si>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</si>
  <si>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</si>
  <si>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</si>
  <si>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</si>
  <si>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</si>
  <si>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</si>
  <si>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</si>
  <si>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</si>
  <si>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</si>
  <si>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</si>
  <si>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</si>
  <si>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</si>
  <si>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</si>
  <si>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</si>
  <si>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</si>
  <si>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</si>
  <si>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</si>
  <si>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</si>
  <si>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</si>
  <si>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</si>
  <si>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</si>
  <si>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</si>
  <si>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</si>
  <si>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</si>
  <si>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</si>
  <si>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</si>
  <si>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</si>
  <si>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</si>
  <si>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</si>
  <si>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</si>
  <si>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</si>
  <si>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</si>
  <si>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</si>
  <si>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</si>
  <si>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</si>
  <si>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</si>
  <si>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</si>
  <si>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</si>
  <si>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</si>
  <si>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</si>
  <si>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</si>
  <si>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</si>
  <si>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</si>
  <si>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</si>
  <si>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</si>
  <si>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</si>
  <si>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</si>
  <si>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</si>
  <si>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</si>
  <si>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</si>
  <si>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</si>
  <si>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</si>
  <si>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</si>
  <si>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</si>
  <si>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</si>
  <si>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</si>
  <si>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</si>
  <si>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</si>
  <si>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</si>
  <si>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</si>
  <si>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</si>
  <si>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</si>
  <si>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</si>
  <si>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</si>
  <si>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</si>
  <si>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</si>
  <si>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</si>
  <si>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</si>
  <si>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</si>
  <si>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</si>
  <si>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</si>
  <si>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</si>
  <si>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</si>
  <si>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</si>
  <si>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</si>
  <si>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</si>
  <si>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</si>
  <si>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</si>
  <si>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</si>
  <si>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</si>
  <si>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</si>
  <si>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</si>
  <si>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</si>
  <si>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</si>
  <si>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</si>
  <si>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</si>
  <si>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</si>
  <si>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</si>
  <si>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</si>
  <si>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</si>
  <si>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</si>
  <si>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</si>
  <si>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</si>
  <si>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</si>
  <si>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</si>
  <si>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</si>
  <si>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</si>
  <si>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</si>
  <si>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</si>
  <si>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</si>
  <si>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</si>
  <si>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</si>
  <si>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</si>
  <si>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</si>
  <si>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</si>
  <si>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</si>
  <si>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</si>
  <si>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</si>
  <si>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</si>
  <si>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</si>
  <si>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</si>
  <si>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</si>
  <si>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</si>
  <si>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</si>
  <si>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</si>
  <si>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</si>
  <si>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</si>
  <si>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</si>
  <si>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</si>
  <si>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</si>
  <si>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</si>
  <si>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</si>
  <si>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</si>
  <si>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</si>
  <si>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</si>
  <si>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</si>
  <si>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</si>
  <si>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</si>
  <si>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</si>
  <si>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</si>
  <si>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</si>
  <si>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</si>
  <si>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</si>
  <si>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</si>
  <si>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</si>
  <si>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</si>
  <si>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</si>
  <si>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</si>
  <si>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</si>
  <si>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</si>
  <si>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</si>
  <si>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</si>
  <si>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</si>
  <si>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</si>
  <si>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</si>
  <si>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</si>
  <si>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</si>
  <si>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</si>
  <si>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</si>
  <si>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</si>
  <si>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</si>
  <si>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</si>
  <si>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</si>
  <si>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</si>
  <si>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</si>
  <si>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</si>
  <si>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</si>
  <si>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</si>
  <si>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</si>
  <si>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</si>
  <si>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</si>
  <si>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</si>
  <si>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</si>
  <si>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</si>
  <si>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</si>
  <si>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</si>
  <si>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</si>
  <si>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</si>
  <si>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</si>
  <si>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</si>
  <si>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</si>
  <si>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</si>
  <si>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</si>
  <si>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</si>
  <si>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</si>
  <si>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</si>
  <si>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</si>
  <si>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</si>
  <si>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</si>
  <si>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</si>
  <si>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</si>
  <si>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</si>
  <si>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</si>
  <si>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</si>
  <si>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</si>
  <si>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</si>
  <si>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</si>
  <si>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</si>
  <si>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</si>
  <si>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</si>
  <si>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</si>
  <si>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</si>
  <si>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</si>
  <si>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</si>
  <si>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</si>
  <si>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</si>
  <si>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</si>
  <si>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</si>
  <si>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</si>
  <si>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</si>
  <si>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</si>
  <si>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</si>
  <si>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</si>
  <si>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</si>
  <si>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</si>
  <si>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</si>
  <si>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</si>
  <si>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</si>
  <si>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</si>
  <si>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</si>
  <si>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</si>
  <si>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</si>
  <si>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</si>
  <si>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</si>
  <si>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</si>
  <si>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</si>
  <si>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</si>
  <si>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</si>
  <si>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</si>
  <si>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</si>
  <si>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</si>
  <si>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</si>
  <si>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</si>
  <si>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</si>
  <si>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</si>
  <si>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</si>
  <si>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</si>
  <si>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</si>
  <si>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</si>
  <si>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</si>
  <si>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</si>
  <si>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</si>
  <si>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</si>
  <si>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</si>
  <si>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</si>
  <si>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</si>
  <si>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</si>
  <si>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</si>
  <si>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</si>
  <si>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</si>
  <si>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</si>
  <si>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</si>
  <si>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</si>
  <si>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</si>
  <si>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</si>
  <si>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</si>
  <si>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</si>
  <si>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</si>
  <si>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</si>
  <si>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</si>
  <si>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</si>
  <si>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</si>
  <si>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</si>
  <si>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</si>
  <si>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</si>
  <si>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</si>
  <si>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</si>
  <si>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</si>
  <si>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</si>
  <si>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</si>
  <si>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</si>
  <si>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</si>
  <si>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</si>
  <si>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</si>
  <si>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</si>
  <si>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</si>
  <si>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</si>
  <si>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</si>
  <si>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</si>
  <si>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</si>
  <si>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</si>
  <si>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</si>
  <si>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</si>
  <si>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</si>
  <si>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</si>
  <si>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</si>
  <si>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</si>
  <si>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</si>
  <si>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</si>
  <si>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</si>
  <si>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</si>
  <si>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</si>
  <si>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</si>
  <si>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</si>
  <si>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</si>
  <si>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</si>
  <si>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</si>
  <si>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</si>
  <si>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</si>
  <si>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</si>
  <si>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</si>
  <si>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</si>
  <si>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</si>
  <si>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</si>
  <si>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</si>
  <si>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</si>
  <si>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</si>
  <si>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</si>
  <si>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</si>
  <si>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</si>
  <si>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</si>
  <si>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</si>
  <si>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</si>
  <si>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</si>
  <si>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</si>
  <si>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</si>
  <si>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</si>
  <si>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</si>
  <si>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</si>
  <si>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</si>
  <si>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</si>
  <si>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</si>
  <si>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</si>
  <si>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</si>
  <si>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</si>
  <si>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</si>
  <si>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</si>
  <si>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</si>
  <si>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</si>
  <si>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</si>
  <si>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</si>
  <si>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</si>
  <si>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</si>
  <si>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</si>
  <si>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</si>
  <si>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</si>
  <si>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</si>
  <si>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</si>
  <si>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</si>
  <si>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</si>
  <si>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</si>
  <si>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</si>
  <si>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</si>
  <si>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</si>
  <si>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</si>
  <si>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</si>
  <si>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</si>
  <si>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</si>
  <si>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</si>
  <si>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</si>
  <si>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</si>
  <si>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</si>
  <si>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</si>
  <si>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</si>
  <si>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</si>
  <si>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</si>
  <si>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</si>
  <si>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</si>
  <si>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</si>
  <si>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</si>
  <si>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</si>
  <si>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</si>
  <si>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</si>
  <si>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</si>
  <si>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</si>
  <si>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</si>
  <si>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</si>
  <si>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</si>
  <si>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</si>
  <si>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</si>
  <si>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</si>
  <si>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</si>
  <si>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</si>
  <si>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</si>
  <si>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</si>
  <si>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</si>
  <si>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</si>
  <si>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</si>
  <si>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</si>
  <si>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</si>
  <si>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</si>
  <si>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</si>
  <si>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</si>
  <si>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</si>
  <si>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</si>
  <si>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</si>
  <si>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</si>
  <si>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</si>
  <si>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</si>
  <si>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</si>
  <si>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</si>
  <si>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</si>
  <si>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</si>
  <si>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</si>
  <si>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</si>
  <si>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</si>
  <si>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</si>
  <si>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</si>
  <si>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</si>
  <si>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</si>
  <si>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</si>
  <si>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</si>
  <si>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</si>
  <si>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</si>
  <si>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</si>
  <si>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</si>
  <si>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</si>
  <si>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</si>
  <si>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</si>
  <si>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</si>
  <si>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</si>
  <si>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</si>
  <si>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</si>
  <si>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</si>
  <si>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</si>
  <si>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</si>
  <si>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</si>
  <si>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</si>
  <si>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</si>
  <si>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</si>
  <si>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</si>
  <si>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</si>
  <si>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</si>
  <si>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</si>
  <si>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</si>
  <si>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</si>
  <si>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</si>
  <si>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</si>
  <si>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</si>
  <si>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</si>
  <si>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</si>
  <si>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</si>
  <si>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</si>
  <si>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</si>
  <si>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</si>
  <si>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</si>
  <si>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</si>
  <si>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</si>
  <si>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</si>
  <si>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</si>
  <si>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</si>
  <si>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</si>
  <si>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</si>
  <si>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</si>
  <si>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</si>
  <si>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</si>
  <si>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</si>
  <si>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</si>
  <si>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</si>
  <si>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</si>
  <si>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</si>
  <si>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</si>
  <si>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</si>
  <si>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</si>
  <si>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</si>
  <si>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</si>
  <si>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</si>
  <si>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</si>
  <si>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</si>
  <si>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</si>
  <si>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</si>
  <si>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</si>
  <si>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</si>
  <si>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</si>
  <si>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</si>
  <si>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</si>
  <si>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</si>
  <si>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</si>
  <si>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</si>
  <si>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</si>
  <si>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</si>
  <si>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</si>
  <si>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</si>
  <si>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</si>
  <si>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</si>
  <si>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</si>
  <si>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</si>
  <si>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</si>
  <si>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</si>
  <si>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</si>
  <si>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</si>
  <si>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</si>
  <si>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</si>
  <si>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</si>
  <si>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</si>
  <si>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</si>
  <si>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</si>
  <si>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</si>
  <si>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</si>
  <si>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</si>
  <si>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</si>
  <si>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</si>
  <si>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</si>
  <si>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</si>
  <si>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</si>
  <si>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</si>
  <si>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</si>
  <si>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</si>
  <si>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</si>
  <si>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</si>
  <si>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</si>
  <si>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</si>
  <si>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</si>
  <si>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</si>
  <si>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</si>
  <si>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</si>
  <si>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</si>
  <si>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</si>
  <si>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</si>
  <si>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</si>
  <si>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</si>
  <si>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</si>
  <si>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</si>
  <si>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</si>
  <si>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</si>
  <si>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</si>
  <si>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</si>
  <si>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</si>
  <si>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</si>
  <si>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</si>
  <si>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</si>
  <si>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</si>
  <si>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</si>
  <si>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</si>
  <si>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</si>
  <si>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</si>
  <si>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</si>
  <si>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</si>
  <si>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</si>
  <si>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</si>
  <si>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</si>
  <si>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</si>
  <si>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</si>
  <si>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</si>
  <si>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</si>
  <si>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</si>
  <si>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</si>
  <si>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</si>
  <si>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</si>
  <si>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</si>
  <si>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</si>
  <si>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</si>
  <si>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</si>
  <si>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</si>
  <si>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</si>
  <si>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</si>
  <si>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</si>
  <si>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</si>
  <si>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</si>
  <si>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</si>
  <si>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</si>
  <si>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</si>
  <si>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</si>
  <si>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</si>
  <si>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</si>
  <si>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</si>
  <si>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</si>
  <si>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</si>
  <si>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</si>
  <si>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</si>
  <si>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</si>
  <si>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</si>
  <si>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</si>
  <si>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</si>
  <si>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</si>
  <si>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</si>
  <si>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</si>
  <si>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</si>
  <si>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</si>
  <si>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</si>
  <si>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</si>
  <si>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</si>
  <si>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</si>
  <si>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</si>
  <si>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</si>
  <si>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</si>
  <si>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</si>
  <si>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</si>
  <si>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</si>
  <si>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</si>
  <si>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</si>
  <si>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</si>
  <si>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</si>
  <si>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</si>
  <si>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</si>
  <si>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</si>
  <si>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</si>
  <si>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</si>
  <si>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</si>
  <si>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</si>
  <si>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</si>
  <si>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</si>
  <si>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</si>
  <si>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</si>
  <si>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</si>
  <si>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</si>
  <si>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</si>
  <si>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</si>
  <si>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</si>
  <si>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</si>
  <si>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</si>
  <si>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</si>
  <si>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</si>
  <si>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</si>
  <si>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</si>
  <si>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</si>
  <si>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</si>
  <si>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</si>
  <si>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</si>
  <si>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</si>
  <si>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</si>
  <si>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</si>
  <si>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</si>
  <si>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</si>
  <si>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</si>
  <si>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</si>
  <si>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</si>
  <si>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</si>
  <si>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</si>
  <si>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</si>
  <si>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</si>
  <si>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</si>
  <si>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</si>
  <si>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</si>
  <si>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</si>
  <si>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</si>
  <si>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</si>
  <si>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</si>
  <si>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</si>
  <si>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</si>
  <si>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</si>
  <si>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</si>
  <si>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</si>
  <si>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</si>
  <si>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</si>
  <si>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</si>
  <si>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</si>
  <si>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</si>
  <si>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</si>
  <si>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</si>
  <si>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</si>
  <si>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</si>
  <si>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</si>
  <si>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</si>
  <si>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</si>
  <si>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</si>
  <si>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</si>
  <si>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</si>
  <si>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</si>
  <si>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</si>
  <si>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</si>
  <si>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</si>
  <si>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</si>
  <si>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</si>
  <si>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</si>
  <si>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</si>
  <si>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</si>
  <si>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</si>
  <si>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</si>
  <si>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</si>
  <si>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</si>
  <si>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</si>
  <si>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</si>
  <si>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</si>
  <si>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</si>
  <si>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</si>
  <si>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</si>
  <si>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</si>
  <si>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</si>
  <si>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</si>
  <si>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</si>
  <si>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</si>
  <si>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</si>
  <si>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</si>
  <si>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</si>
  <si>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</si>
  <si>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</si>
  <si>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</si>
  <si>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</si>
  <si>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</si>
  <si>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</si>
  <si>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</si>
  <si>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</si>
  <si>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</si>
  <si>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</si>
  <si>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</si>
  <si>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</si>
  <si>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</si>
  <si>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</si>
  <si>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</si>
  <si>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</si>
  <si>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</si>
  <si>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</si>
  <si>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</si>
  <si>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</si>
  <si>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</si>
  <si>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</si>
  <si>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</si>
  <si>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</si>
  <si>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</si>
  <si>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</si>
  <si>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</si>
  <si>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</si>
  <si>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</si>
  <si>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</si>
  <si>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</si>
  <si>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</si>
  <si>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</si>
  <si>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</si>
  <si>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</si>
  <si>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</si>
  <si>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</si>
  <si>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</si>
  <si>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</si>
  <si>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</si>
  <si>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</si>
  <si>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</si>
  <si>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</si>
  <si>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</si>
  <si>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</si>
  <si>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</si>
  <si>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</si>
  <si>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</si>
  <si>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</si>
  <si>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</si>
  <si>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</si>
  <si>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</si>
  <si>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</si>
  <si>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</si>
  <si>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</si>
  <si>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</si>
  <si>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</si>
  <si>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</si>
  <si>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</si>
  <si>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</si>
  <si>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</si>
  <si>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</si>
  <si>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</si>
  <si>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</si>
  <si>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</si>
  <si>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</si>
  <si>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</si>
  <si>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</si>
  <si>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</si>
  <si>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</si>
  <si>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</si>
  <si>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</si>
  <si>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</si>
  <si>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</si>
  <si>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</si>
  <si>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</si>
  <si>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</si>
  <si>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</si>
  <si>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</si>
  <si>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</si>
  <si>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</si>
  <si>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</si>
  <si>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</si>
  <si>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</si>
  <si>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</si>
  <si>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</si>
  <si>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</si>
  <si>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</si>
  <si>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</si>
  <si>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</si>
  <si>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</si>
  <si>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</si>
  <si>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</si>
  <si>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</si>
  <si>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</si>
  <si>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</si>
  <si>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</si>
  <si>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</si>
  <si>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</si>
  <si>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</si>
  <si>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</si>
  <si>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</si>
  <si>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</si>
  <si>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</si>
  <si>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</si>
  <si>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</si>
  <si>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</si>
  <si>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</si>
  <si>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</si>
  <si>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</si>
  <si>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</si>
  <si>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</si>
  <si>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</si>
  <si>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</si>
  <si>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</si>
  <si>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</si>
  <si>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</si>
  <si>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</si>
  <si>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</si>
  <si>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</si>
  <si>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</si>
  <si>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</si>
  <si>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</si>
  <si>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</si>
  <si>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</si>
  <si>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</si>
  <si>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</si>
  <si>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</si>
  <si>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</si>
  <si>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</si>
  <si>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</si>
  <si>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</si>
  <si>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</si>
  <si>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</si>
  <si>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</si>
  <si>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</si>
  <si>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</si>
  <si>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</si>
  <si>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</si>
  <si>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</si>
  <si>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</si>
  <si>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</si>
  <si>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</si>
  <si>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</si>
  <si>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</si>
  <si>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</si>
  <si>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</si>
  <si>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</si>
  <si>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</si>
  <si>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</si>
  <si>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</si>
  <si>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</si>
  <si>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</si>
  <si>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</si>
  <si>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</si>
  <si>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</si>
  <si>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</si>
  <si>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</si>
  <si>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</si>
  <si>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</si>
  <si>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</si>
  <si>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</si>
  <si>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</si>
  <si>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</si>
  <si>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</si>
  <si>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</si>
  <si>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</si>
  <si>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</si>
  <si>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</si>
  <si>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</si>
  <si>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</si>
  <si>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</si>
  <si>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</si>
  <si>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</si>
  <si>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</si>
  <si>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</si>
  <si>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</si>
  <si>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</si>
  <si>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</si>
  <si>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</si>
  <si>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</si>
  <si>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</si>
  <si>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</si>
  <si>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</si>
  <si>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</si>
  <si>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</si>
  <si>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</si>
  <si>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</si>
  <si>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</si>
  <si>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</si>
  <si>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</si>
  <si>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</si>
  <si>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</si>
  <si>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</si>
  <si>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</si>
  <si>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</si>
  <si>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</si>
  <si>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</si>
  <si>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</si>
  <si>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</si>
  <si>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</si>
  <si>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</si>
  <si>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</si>
  <si>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</si>
  <si>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</si>
  <si>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</si>
  <si>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</si>
  <si>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</si>
  <si>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</si>
  <si>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</si>
  <si>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</si>
  <si>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</si>
  <si>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</si>
  <si>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</si>
  <si>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</si>
  <si>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</si>
  <si>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</si>
  <si>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</si>
  <si>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</si>
  <si>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</si>
  <si>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</si>
  <si>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</si>
  <si>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</si>
  <si>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</si>
  <si>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</si>
  <si>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</si>
  <si>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</si>
  <si>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</si>
  <si>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</si>
  <si>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</si>
  <si>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</si>
  <si>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</si>
  <si>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</si>
  <si>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</si>
  <si>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</si>
  <si>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</si>
  <si>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</si>
  <si>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</si>
  <si>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</si>
  <si>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</si>
  <si>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</si>
  <si>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</si>
  <si>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</si>
  <si>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</si>
  <si>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</si>
  <si>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</si>
  <si>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</si>
  <si>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</si>
  <si>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</si>
  <si>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</si>
  <si>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</si>
  <si>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</si>
  <si>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</si>
  <si>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</si>
  <si>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</si>
  <si>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</si>
  <si>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</si>
  <si>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</si>
  <si>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</si>
  <si>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</si>
  <si>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</si>
  <si>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</si>
  <si>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</si>
  <si>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</si>
  <si>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</si>
  <si>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</si>
  <si>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</si>
  <si>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</si>
  <si>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</si>
  <si>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</si>
  <si>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</si>
  <si>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</si>
  <si>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</si>
  <si>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</si>
  <si>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</si>
  <si>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</si>
  <si>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</si>
  <si>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</si>
  <si>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</si>
  <si>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</si>
  <si>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</si>
  <si>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</si>
  <si>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</si>
  <si>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</si>
  <si>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</si>
  <si>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</si>
  <si>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</si>
  <si>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</si>
  <si>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</si>
  <si>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</si>
  <si>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</si>
  <si>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</si>
  <si>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</si>
  <si>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</si>
  <si>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</si>
  <si>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</si>
  <si>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</si>
  <si>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</si>
  <si>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</si>
  <si>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</si>
  <si>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</si>
  <si>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</si>
  <si>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</si>
  <si>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</si>
  <si>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</si>
  <si>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</si>
  <si>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</si>
  <si>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</si>
  <si>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</si>
  <si>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</si>
  <si>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</si>
  <si>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</si>
  <si>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</si>
  <si>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</si>
  <si>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</si>
  <si>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</si>
  <si>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</si>
  <si>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</si>
  <si>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</si>
  <si>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</si>
  <si>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</si>
  <si>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</si>
  <si>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</si>
  <si>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</si>
  <si>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</si>
  <si>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</si>
  <si>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</si>
  <si>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</si>
  <si>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</si>
  <si>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</si>
  <si>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</si>
  <si>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</si>
  <si>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</si>
  <si>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</si>
  <si>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</si>
  <si>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</si>
  <si>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</si>
  <si>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</si>
  <si>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</si>
  <si>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</si>
  <si>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</si>
  <si>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</si>
  <si>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</si>
  <si>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</si>
  <si>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</si>
  <si>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</si>
  <si>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</si>
  <si>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</si>
  <si>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</si>
  <si>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</si>
  <si>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</si>
  <si>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</si>
  <si>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</si>
  <si>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</si>
  <si>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</si>
  <si>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</si>
  <si>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</si>
  <si>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</si>
  <si>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</si>
  <si>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</si>
  <si>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</si>
  <si>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</si>
  <si>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</si>
  <si>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</si>
  <si>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</si>
  <si>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</si>
  <si>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</si>
  <si>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</si>
  <si>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</si>
  <si>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</si>
  <si>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</si>
  <si>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</si>
  <si>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</si>
  <si>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</si>
  <si>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</si>
  <si>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</si>
  <si>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</si>
  <si>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</si>
  <si>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</si>
  <si>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</si>
  <si>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</si>
  <si>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</si>
  <si>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</si>
  <si>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</si>
  <si>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</si>
  <si>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</si>
  <si>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</si>
  <si>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</si>
  <si>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</si>
  <si>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</si>
  <si>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</si>
  <si>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</si>
  <si>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</si>
  <si>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</si>
  <si>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</si>
  <si>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</si>
  <si>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</si>
  <si>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</si>
  <si>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</si>
  <si>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</si>
  <si>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</si>
  <si>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</si>
  <si>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</si>
  <si>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</si>
  <si>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</si>
  <si>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</si>
  <si>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</si>
  <si>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</si>
  <si>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</si>
  <si>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</si>
  <si>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</si>
  <si>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</si>
  <si>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</si>
  <si>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</si>
  <si>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</si>
  <si>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</si>
  <si>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</si>
  <si>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</si>
  <si>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</si>
  <si>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</si>
  <si>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</si>
  <si>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</si>
  <si>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</si>
  <si>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</si>
  <si>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</si>
  <si>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</si>
  <si>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</si>
  <si>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</si>
  <si>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</si>
  <si>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</si>
  <si>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</si>
  <si>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</si>
  <si>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</si>
  <si>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</si>
  <si>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</si>
  <si>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</si>
  <si>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</si>
  <si>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</si>
  <si>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</si>
  <si>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</si>
  <si>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</si>
  <si>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</si>
  <si>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</si>
  <si>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</si>
  <si>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</si>
  <si>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</si>
  <si>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</si>
  <si>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</si>
  <si>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</si>
  <si>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</si>
  <si>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</si>
  <si>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</si>
  <si>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</si>
  <si>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</si>
  <si>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</si>
  <si>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</si>
  <si>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</si>
  <si>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</si>
  <si>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</si>
  <si>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</si>
  <si>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</si>
  <si>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</si>
  <si>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</si>
  <si>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</si>
  <si>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</si>
  <si>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</si>
  <si>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</si>
  <si>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</si>
  <si>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</si>
  <si>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</si>
  <si>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</si>
  <si>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</si>
  <si>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</si>
  <si>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</si>
  <si>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</si>
  <si>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</si>
  <si>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</si>
  <si>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</si>
  <si>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</si>
  <si>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</si>
  <si>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</si>
  <si>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</si>
  <si>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</si>
  <si>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</si>
  <si>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</si>
  <si>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</si>
  <si>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</si>
  <si>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</si>
  <si>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</si>
  <si>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</si>
  <si>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</si>
  <si>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</si>
  <si>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</si>
  <si>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</si>
  <si>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</si>
  <si>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</si>
  <si>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</si>
  <si>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</si>
  <si>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</si>
  <si>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</si>
  <si>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</si>
  <si>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</si>
  <si>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</si>
  <si>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</si>
  <si>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</si>
  <si>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</si>
  <si>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</si>
  <si>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</si>
  <si>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</si>
  <si>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</si>
  <si>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</si>
  <si>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</si>
  <si>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</si>
  <si>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</si>
  <si>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</si>
  <si>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</si>
  <si>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</si>
  <si>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</si>
  <si>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</si>
  <si>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</si>
  <si>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</si>
  <si>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</si>
  <si>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</si>
  <si>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</si>
  <si>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</si>
  <si>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</si>
  <si>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</si>
  <si>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</si>
  <si>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</si>
  <si>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</si>
  <si>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</si>
  <si>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</si>
  <si>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</si>
  <si>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</si>
  <si>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</si>
  <si>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</si>
  <si>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</si>
  <si>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</si>
  <si>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</si>
  <si>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</si>
  <si>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</si>
  <si>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</si>
  <si>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</si>
  <si>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</si>
  <si>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</si>
  <si>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</si>
  <si>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</si>
  <si>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</si>
  <si>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</si>
  <si>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</si>
  <si>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</si>
  <si>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</si>
  <si>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</si>
  <si>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</si>
  <si>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</si>
  <si>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</si>
  <si>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</si>
  <si>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</si>
  <si>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</si>
  <si>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</si>
  <si>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</si>
  <si>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</si>
  <si>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</si>
  <si>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</si>
  <si>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</si>
  <si>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</si>
  <si>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</si>
  <si>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</si>
  <si>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</si>
  <si>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</si>
  <si>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</si>
  <si>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</si>
  <si>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</si>
  <si>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</si>
  <si>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</si>
  <si>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</si>
  <si>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</si>
  <si>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</si>
  <si>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</si>
  <si>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</si>
  <si>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</si>
  <si>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</si>
  <si>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</si>
  <si>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</si>
  <si>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</si>
  <si>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</si>
  <si>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</si>
  <si>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</si>
  <si>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</si>
  <si>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</si>
  <si>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</si>
  <si>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</si>
  <si>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</si>
  <si>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</si>
  <si>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</si>
  <si>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</si>
  <si>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</si>
  <si>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</si>
  <si>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</si>
  <si>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</si>
  <si>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</si>
  <si>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</si>
  <si>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</si>
  <si>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</si>
  <si>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</si>
  <si>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</si>
  <si>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</si>
  <si>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</si>
  <si>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</si>
  <si>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</si>
  <si>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</si>
  <si>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</si>
  <si>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</si>
  <si>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</si>
  <si>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</si>
  <si>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</si>
  <si>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</si>
  <si>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</si>
  <si>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</si>
  <si>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</si>
  <si>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</si>
  <si>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</si>
  <si>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</si>
  <si>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</si>
  <si>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</si>
  <si>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</si>
  <si>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</si>
  <si>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</si>
  <si>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</si>
  <si>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</si>
  <si>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</si>
  <si>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</si>
  <si>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</si>
  <si>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</si>
  <si>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</si>
  <si>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</si>
  <si>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</si>
  <si>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</si>
  <si>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</si>
  <si>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</si>
  <si>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</si>
  <si>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</si>
  <si>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</si>
  <si>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</si>
  <si>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</si>
  <si>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</si>
  <si>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</si>
  <si>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</si>
  <si>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</si>
  <si>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</si>
  <si>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</si>
  <si>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</si>
  <si>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</si>
  <si>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</si>
  <si>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</si>
  <si>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</si>
  <si>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</si>
  <si>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</si>
  <si>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</si>
  <si>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</si>
  <si>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</si>
  <si>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</si>
  <si>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</si>
  <si>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</si>
  <si>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</si>
  <si>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</si>
  <si>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</si>
  <si>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</si>
  <si>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</si>
  <si>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</si>
  <si>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</si>
  <si>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</si>
  <si>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</si>
  <si>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</si>
  <si>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</si>
  <si>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</si>
  <si>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</si>
  <si>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</si>
  <si>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</si>
  <si>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</si>
  <si>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</si>
  <si>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</si>
  <si>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</si>
  <si>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</si>
  <si>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</si>
  <si>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</si>
  <si>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</si>
  <si>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</si>
  <si>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</si>
  <si>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</si>
  <si>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</si>
  <si>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</si>
  <si>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</si>
  <si>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</si>
  <si>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</si>
  <si>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</si>
  <si>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</si>
  <si>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</si>
  <si>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</si>
  <si>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</si>
  <si>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</si>
  <si>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</si>
  <si>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</si>
  <si>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</si>
  <si>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</si>
  <si>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</si>
  <si>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</si>
  <si>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</si>
  <si>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</si>
  <si>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</si>
  <si>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</si>
  <si>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</si>
  <si>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</si>
  <si>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</si>
  <si>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</si>
  <si>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</si>
  <si>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</si>
  <si>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</si>
  <si>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</si>
  <si>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</si>
  <si>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</si>
  <si>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</si>
  <si>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</si>
  <si>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</si>
  <si>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</si>
  <si>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</si>
  <si>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</si>
  <si>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</si>
  <si>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</si>
  <si>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</si>
  <si>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</si>
  <si>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</si>
  <si>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</si>
  <si>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</si>
  <si>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</si>
  <si>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</si>
  <si>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</si>
  <si>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</si>
  <si>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</si>
  <si>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</si>
  <si>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</si>
  <si>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</si>
  <si>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</si>
  <si>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</si>
  <si>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</si>
  <si>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</si>
  <si>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</si>
  <si>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</si>
  <si>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</si>
  <si>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</si>
  <si>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</si>
  <si>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</si>
  <si>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</si>
  <si>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</si>
  <si>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</si>
  <si>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</si>
  <si>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</si>
  <si>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</si>
  <si>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</si>
  <si>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</si>
  <si>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</si>
  <si>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</si>
  <si>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</si>
  <si>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</si>
  <si>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</si>
  <si>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</si>
  <si>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</si>
  <si>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</si>
  <si>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</si>
  <si>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</si>
  <si>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</si>
  <si>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</si>
  <si>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</si>
  <si>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</si>
  <si>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</si>
  <si>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</si>
  <si>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</si>
  <si>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</si>
  <si>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</si>
  <si>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</si>
  <si>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</si>
  <si>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</si>
  <si>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</si>
  <si>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</si>
  <si>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</si>
  <si>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</si>
  <si>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</si>
  <si>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</si>
  <si>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</si>
  <si>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</si>
  <si>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</si>
  <si>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</si>
  <si>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</si>
  <si>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</si>
  <si>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</si>
  <si>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</si>
  <si>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</si>
  <si>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</si>
  <si>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</si>
  <si>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</si>
  <si>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</si>
  <si>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</si>
  <si>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</si>
  <si>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</si>
  <si>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</si>
  <si>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</si>
  <si>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</si>
  <si>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</si>
  <si>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</si>
  <si>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</si>
  <si>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</si>
  <si>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</si>
  <si>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</si>
  <si>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</si>
  <si>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</si>
  <si>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</si>
  <si>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</si>
  <si>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</si>
  <si>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</si>
  <si>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</si>
  <si>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</si>
  <si>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</si>
  <si>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</si>
  <si>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</si>
  <si>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</si>
  <si>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</si>
  <si>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</si>
  <si>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</si>
  <si>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</si>
  <si>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</si>
  <si>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</si>
  <si>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</si>
  <si>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</si>
  <si>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</si>
  <si>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</si>
  <si>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</si>
  <si>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</si>
  <si>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</si>
  <si>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</si>
  <si>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</si>
  <si>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</si>
  <si>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</si>
  <si>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</si>
  <si>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</si>
  <si>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</si>
  <si>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</si>
  <si>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</si>
  <si>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</si>
  <si>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</si>
  <si>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</si>
  <si>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</si>
  <si>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</si>
  <si>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</si>
  <si>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</si>
  <si>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</si>
  <si>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</si>
  <si>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</si>
  <si>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</si>
  <si>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</si>
  <si>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</si>
  <si>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</si>
  <si>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</si>
  <si>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</si>
  <si>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</si>
  <si>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</si>
  <si>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</si>
  <si>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</si>
  <si>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</si>
  <si>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</si>
  <si>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</si>
  <si>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</si>
  <si>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</si>
  <si>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</si>
  <si>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</si>
  <si>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</si>
  <si>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</si>
  <si>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</si>
  <si>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</si>
  <si>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</si>
  <si>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</si>
  <si>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</si>
  <si>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</si>
  <si>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</si>
  <si>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</si>
  <si>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</si>
  <si>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</si>
  <si>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</si>
  <si>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</si>
  <si>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</si>
  <si>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</si>
  <si>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</si>
  <si>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</si>
  <si>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</si>
  <si>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</si>
  <si>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</si>
  <si>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</si>
  <si>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</si>
  <si>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</si>
  <si>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</si>
  <si>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</si>
  <si>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</si>
  <si>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</si>
  <si>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</si>
  <si>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</si>
  <si>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</si>
  <si>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</si>
  <si>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</si>
  <si>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</si>
  <si>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</si>
  <si>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</si>
  <si>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</si>
  <si>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</si>
  <si>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</si>
  <si>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</si>
  <si>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</si>
  <si>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</si>
  <si>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</si>
  <si>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</si>
  <si>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</si>
  <si>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</si>
  <si>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</si>
  <si>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</si>
  <si>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</si>
  <si>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</si>
  <si>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</si>
  <si>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</si>
  <si>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</si>
  <si>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</si>
  <si>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</si>
  <si>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</si>
  <si>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</si>
  <si>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</si>
  <si>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</si>
  <si>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</si>
  <si>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</si>
  <si>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</si>
  <si>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</si>
  <si>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</si>
  <si>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</si>
  <si>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</si>
  <si>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</si>
  <si>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</si>
  <si>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</si>
  <si>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</si>
  <si>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</si>
  <si>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</si>
  <si>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</si>
  <si>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</si>
  <si>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</si>
  <si>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</si>
  <si>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</si>
  <si>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</si>
  <si>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</si>
  <si>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</si>
  <si>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</si>
  <si>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</si>
  <si>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</si>
  <si>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</si>
  <si>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</si>
  <si>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</si>
  <si>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</si>
  <si>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</si>
  <si>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</si>
  <si>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</si>
  <si>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</si>
  <si>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</si>
  <si>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</si>
  <si>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</si>
  <si>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</si>
  <si>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</si>
  <si>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</si>
  <si>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</si>
  <si>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</si>
  <si>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</si>
  <si>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</si>
  <si>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</si>
  <si>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</si>
  <si>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</si>
  <si>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</si>
  <si>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</si>
  <si>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</si>
  <si>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</si>
  <si>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</si>
  <si>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</si>
  <si>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</si>
  <si>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</si>
  <si>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</si>
  <si>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</si>
  <si>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</si>
  <si>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</si>
  <si>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</si>
  <si>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</si>
  <si>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</si>
  <si>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</si>
  <si>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</si>
  <si>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</si>
  <si>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</si>
  <si>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</si>
  <si>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</si>
  <si>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</si>
  <si>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</si>
  <si>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</si>
  <si>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</si>
  <si>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</si>
  <si>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</si>
  <si>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</si>
  <si>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</si>
  <si>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</si>
  <si>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</si>
  <si>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</si>
  <si>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</si>
  <si>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</si>
  <si>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</si>
  <si>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</si>
  <si>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</si>
  <si>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</si>
  <si>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</si>
  <si>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</si>
  <si>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</si>
  <si>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</si>
  <si>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</si>
  <si>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</si>
  <si>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</si>
  <si>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</si>
  <si>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</si>
  <si>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</si>
  <si>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</si>
  <si>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</si>
  <si>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</si>
  <si>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</si>
  <si>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</si>
  <si>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</si>
  <si>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</si>
  <si>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</si>
  <si>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</si>
  <si>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</si>
  <si>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</si>
  <si>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</si>
  <si>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</si>
  <si>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</si>
  <si>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</si>
  <si>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</si>
  <si>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</si>
  <si>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</si>
  <si>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</si>
  <si>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</si>
  <si>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</si>
  <si>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</si>
  <si>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</si>
  <si>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</si>
  <si>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</si>
  <si>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</si>
  <si>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</si>
  <si>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</si>
  <si>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</si>
  <si>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</si>
  <si>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</si>
  <si>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</si>
  <si>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</si>
  <si>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</si>
  <si>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</si>
  <si>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</si>
  <si>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</si>
  <si>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</si>
  <si>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</si>
  <si>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</si>
  <si>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</si>
  <si>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</si>
  <si>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</si>
  <si>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</si>
  <si>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</si>
  <si>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</si>
  <si>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</si>
  <si>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</si>
  <si>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</si>
  <si>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</si>
  <si>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</si>
  <si>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</si>
  <si>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</si>
  <si>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</si>
  <si>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</si>
  <si>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</si>
  <si>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</si>
  <si>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</si>
  <si>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</si>
  <si>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</si>
  <si>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</si>
  <si>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</si>
  <si>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</si>
  <si>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</si>
  <si>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</si>
  <si>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</si>
  <si>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</si>
  <si>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</si>
  <si>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</si>
  <si>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</si>
  <si>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</si>
  <si>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</si>
  <si>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</si>
  <si>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</si>
  <si>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</si>
  <si>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</si>
  <si>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</si>
  <si>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</si>
  <si>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</si>
  <si>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</si>
  <si>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</si>
  <si>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</si>
  <si>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</si>
  <si>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</si>
  <si>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</si>
  <si>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</si>
  <si>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</si>
  <si>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</si>
  <si>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</si>
  <si>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</si>
  <si>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</si>
  <si>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</si>
  <si>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</si>
  <si>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</si>
  <si>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</si>
  <si>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</si>
  <si>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</si>
  <si>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</si>
  <si>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</si>
  <si>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</si>
  <si>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</si>
  <si>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</si>
  <si>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</si>
  <si>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</si>
  <si>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</si>
  <si>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</si>
  <si>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</si>
  <si>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</si>
  <si>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</si>
  <si>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</si>
  <si>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</si>
  <si>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</si>
  <si>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</si>
  <si>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</si>
  <si>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</si>
  <si>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</si>
  <si>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</si>
  <si>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</si>
  <si>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</si>
  <si>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</si>
  <si>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</si>
  <si>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</si>
  <si>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</si>
  <si>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</si>
  <si>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</si>
  <si>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</si>
  <si>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</si>
  <si>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</si>
  <si>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</si>
  <si>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</si>
  <si>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</si>
  <si>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</si>
  <si>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</si>
  <si>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</si>
  <si>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</si>
  <si>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</si>
  <si>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</si>
  <si>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</si>
  <si>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</si>
  <si>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</si>
  <si>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</si>
  <si>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</si>
  <si>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</si>
  <si>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</si>
  <si>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</si>
  <si>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</si>
  <si>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</si>
  <si>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</si>
  <si>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</si>
  <si>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</si>
  <si>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</si>
  <si>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</si>
  <si>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</si>
  <si>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</si>
  <si>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</si>
  <si>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</si>
  <si>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</si>
  <si>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</si>
  <si>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</si>
  <si>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</si>
  <si>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</si>
  <si>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</si>
  <si>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</si>
  <si>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</si>
  <si>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</si>
  <si>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</si>
  <si>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</si>
  <si>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</si>
  <si>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</si>
  <si>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</si>
  <si>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</si>
  <si>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</si>
  <si>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</si>
  <si>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</si>
  <si>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</si>
  <si>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</si>
  <si>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</si>
  <si>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</si>
  <si>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</si>
  <si>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</si>
  <si>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</si>
  <si>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</si>
  <si>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</si>
  <si>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</si>
  <si>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</si>
  <si>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</si>
  <si>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</si>
  <si>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</si>
  <si>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</si>
  <si>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</si>
  <si>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</si>
  <si>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</si>
  <si>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</si>
  <si>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</si>
  <si>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</si>
  <si>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</si>
  <si>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</si>
  <si>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</si>
  <si>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</si>
  <si>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</si>
  <si>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</si>
  <si>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</si>
  <si>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</si>
  <si>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</si>
  <si>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</si>
  <si>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</si>
  <si>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</si>
  <si>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</si>
  <si>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</si>
  <si>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</si>
  <si>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</si>
  <si>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</si>
  <si>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</si>
  <si>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</si>
  <si>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</si>
  <si>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</si>
  <si>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</si>
  <si>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</si>
  <si>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</si>
  <si>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</si>
  <si>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</si>
  <si>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</si>
  <si>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</si>
  <si>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</si>
  <si>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</si>
  <si>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</si>
  <si>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</si>
  <si>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</si>
  <si>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</si>
  <si>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</si>
  <si>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</si>
  <si>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</si>
  <si>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</si>
  <si>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</si>
  <si>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</si>
  <si>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</si>
  <si>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</si>
  <si>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</si>
  <si>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</si>
  <si>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</si>
  <si>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</si>
  <si>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</si>
  <si>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</si>
  <si>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</si>
  <si>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</si>
  <si>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</si>
  <si>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</si>
  <si>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</si>
  <si>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</si>
  <si>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</si>
  <si>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</si>
  <si>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</si>
  <si>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</si>
  <si>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</si>
  <si>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</si>
  <si>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</si>
  <si>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</si>
  <si>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</si>
  <si>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</si>
  <si>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</si>
  <si>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</si>
  <si>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</si>
  <si>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</si>
  <si>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</si>
  <si>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</si>
  <si>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</si>
  <si>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</si>
  <si>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</si>
  <si>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</si>
  <si>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</si>
  <si>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</si>
  <si>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</si>
  <si>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</si>
  <si>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</si>
  <si>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</si>
  <si>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</si>
  <si>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</si>
  <si>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</si>
  <si>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</si>
  <si>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</si>
  <si>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</si>
  <si>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</si>
  <si>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</si>
  <si>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</si>
  <si>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</si>
  <si>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</si>
  <si>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</si>
  <si>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</si>
  <si>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</si>
  <si>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</si>
  <si>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</si>
  <si>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</si>
  <si>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</si>
  <si>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</si>
  <si>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</si>
  <si>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</si>
  <si>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</si>
  <si>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</si>
  <si>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</si>
  <si>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</si>
  <si>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</si>
  <si>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</si>
  <si>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</si>
  <si>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</si>
  <si>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</si>
  <si>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</si>
  <si>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</si>
  <si>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</si>
  <si>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</si>
  <si>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</si>
  <si>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</si>
  <si>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</si>
  <si>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</si>
  <si>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</si>
  <si>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</si>
  <si>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</si>
  <si>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</si>
  <si>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</si>
  <si>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</si>
  <si>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</si>
  <si>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</si>
  <si>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</si>
  <si>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</si>
  <si>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</si>
  <si>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</si>
  <si>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</si>
  <si>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</si>
  <si>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</si>
  <si>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</si>
  <si>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</si>
  <si>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</si>
  <si>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</si>
  <si>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</si>
  <si>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</si>
  <si>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</si>
  <si>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</si>
  <si>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</si>
  <si>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</si>
  <si>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</si>
  <si>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</si>
  <si>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</si>
  <si>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</si>
  <si>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</si>
  <si>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</si>
  <si>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</si>
  <si>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</si>
  <si>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</si>
  <si>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</si>
  <si>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</si>
  <si>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</si>
  <si>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</si>
  <si>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</si>
  <si>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</si>
  <si>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</si>
  <si>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</si>
  <si>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</si>
  <si>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</si>
  <si>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</si>
  <si>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</si>
  <si>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</si>
  <si>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</si>
  <si>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</si>
  <si>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</si>
  <si>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</si>
  <si>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</si>
  <si>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</si>
  <si>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</si>
  <si>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</si>
  <si>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</si>
  <si>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</si>
  <si>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</si>
  <si>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</si>
  <si>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</si>
  <si>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</si>
  <si>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</si>
  <si>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</si>
  <si>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</si>
  <si>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</si>
  <si>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</si>
  <si>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</si>
  <si>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</si>
  <si>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</si>
  <si>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</si>
  <si>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</si>
  <si>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</si>
  <si>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</si>
  <si>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</si>
  <si>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</si>
  <si>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</si>
  <si>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</si>
  <si>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</si>
  <si>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</si>
  <si>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</si>
  <si>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</si>
  <si>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</si>
  <si>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</si>
  <si>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</si>
  <si>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</si>
  <si>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</si>
  <si>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</si>
  <si>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</si>
  <si>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</si>
  <si>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</si>
  <si>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</si>
  <si>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</si>
  <si>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</si>
  <si>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</si>
  <si>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</si>
  <si>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</si>
  <si>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</si>
  <si>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</si>
  <si>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</si>
  <si>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</si>
  <si>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</si>
  <si>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</si>
  <si>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</si>
  <si>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</si>
  <si>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</si>
  <si>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</si>
  <si>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</si>
  <si>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</si>
  <si>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</si>
  <si>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</si>
  <si>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</si>
  <si>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</si>
  <si>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</si>
  <si>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</si>
  <si>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</si>
  <si>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</si>
  <si>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</si>
  <si>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</si>
  <si>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</si>
  <si>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</si>
  <si>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</si>
  <si>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</si>
  <si>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</si>
  <si>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</si>
  <si>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</si>
  <si>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</si>
  <si>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</si>
  <si>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</si>
  <si>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</si>
  <si>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</si>
  <si>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</si>
  <si>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</si>
  <si>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</si>
  <si>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</si>
  <si>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</si>
  <si>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</si>
  <si>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</si>
  <si>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</si>
  <si>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</si>
  <si>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</si>
  <si>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</si>
  <si>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</si>
  <si>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</si>
  <si>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</si>
  <si>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</si>
  <si>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</si>
  <si>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</si>
  <si>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</si>
  <si>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</si>
  <si>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</si>
  <si>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</si>
  <si>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</si>
  <si>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</si>
  <si>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</si>
  <si>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</si>
  <si>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</si>
  <si>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</si>
  <si>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</si>
  <si>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</si>
  <si>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</si>
  <si>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</si>
  <si>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</si>
  <si>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</si>
  <si>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</si>
  <si>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</si>
  <si>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</si>
  <si>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</si>
  <si>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</si>
  <si>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</si>
  <si>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</si>
  <si>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</si>
  <si>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</si>
  <si>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</si>
  <si>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</si>
  <si>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</si>
  <si>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</si>
  <si>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</si>
  <si>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</si>
  <si>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</si>
  <si>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</si>
  <si>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</si>
  <si>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</si>
  <si>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</si>
  <si>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</si>
  <si>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</si>
  <si>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</si>
  <si>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</si>
  <si>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</si>
  <si>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</si>
  <si>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</si>
  <si>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</si>
  <si>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</si>
  <si>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</si>
  <si>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</si>
  <si>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</si>
  <si>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</si>
  <si>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</si>
  <si>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</si>
  <si>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</si>
  <si>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</si>
  <si>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</si>
  <si>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</si>
  <si>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</si>
  <si>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</si>
  <si>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</si>
  <si>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</si>
  <si>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</si>
  <si>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</si>
  <si>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</si>
  <si>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</si>
  <si>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</si>
  <si>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</si>
  <si>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</si>
  <si>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</si>
  <si>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</si>
  <si>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</si>
  <si>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</si>
  <si>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</si>
  <si>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</si>
  <si>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</si>
  <si>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</si>
  <si>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</si>
  <si>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</si>
  <si>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</si>
  <si>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</si>
  <si>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</si>
  <si>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</si>
  <si>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</si>
  <si>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</si>
  <si>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</si>
  <si>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</si>
  <si>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</si>
  <si>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</si>
  <si>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</si>
  <si>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</si>
  <si>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</si>
  <si>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</si>
  <si>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</si>
  <si>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</si>
  <si>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</si>
  <si>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</si>
  <si>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</si>
  <si>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</si>
  <si>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</si>
  <si>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</si>
  <si>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</si>
  <si>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</si>
  <si>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</si>
  <si>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</si>
  <si>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</si>
  <si>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</si>
  <si>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</si>
  <si>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</si>
  <si>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</si>
  <si>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</si>
  <si>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</si>
  <si>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</si>
  <si>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</si>
  <si>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</si>
  <si>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</si>
  <si>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</si>
  <si>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</si>
  <si>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</si>
  <si>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</si>
  <si>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</si>
  <si>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</si>
  <si>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</si>
  <si>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</si>
  <si>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</si>
  <si>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</si>
  <si>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</si>
  <si>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</si>
  <si>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</si>
  <si>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</si>
  <si>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</si>
  <si>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</si>
  <si>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</si>
  <si>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</si>
  <si>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</si>
  <si>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</si>
  <si>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</si>
  <si>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</si>
  <si>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</si>
  <si>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</si>
  <si>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</si>
  <si>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</si>
  <si>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</si>
  <si>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</si>
  <si>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</si>
  <si>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</si>
  <si>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</si>
  <si>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</si>
  <si>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</si>
  <si>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</si>
  <si>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</si>
  <si>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</si>
  <si>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</si>
  <si>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</si>
  <si>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</si>
  <si>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</si>
  <si>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</si>
  <si>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</si>
  <si>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</si>
  <si>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</si>
  <si>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</si>
  <si>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</si>
  <si>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</si>
  <si>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</si>
  <si>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</si>
  <si>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</si>
  <si>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</si>
  <si>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</si>
  <si>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</si>
  <si>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</si>
  <si>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</si>
  <si>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</si>
  <si>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</si>
  <si>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</si>
  <si>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</si>
  <si>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</si>
  <si>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</si>
  <si>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</si>
  <si>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</si>
  <si>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</si>
  <si>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</si>
  <si>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</si>
  <si>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</si>
  <si>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</si>
  <si>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</si>
  <si>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</si>
  <si>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</si>
  <si>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</si>
  <si>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</si>
  <si>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</si>
  <si>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</si>
  <si>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</si>
  <si>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</si>
  <si>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</si>
  <si>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</si>
  <si>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</si>
  <si>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</si>
  <si>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</si>
  <si>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</si>
  <si>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</si>
  <si>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</si>
  <si>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</si>
  <si>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</si>
  <si>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</si>
  <si>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</si>
  <si>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</si>
  <si>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</si>
  <si>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</si>
  <si>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</si>
  <si>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</si>
  <si>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</si>
  <si>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</si>
  <si>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</si>
  <si>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</si>
  <si>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</si>
  <si>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</si>
  <si>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</si>
  <si>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</si>
  <si>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</si>
  <si>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</si>
  <si>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</si>
  <si>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</si>
  <si>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</si>
  <si>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</si>
  <si>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</si>
  <si>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</si>
  <si>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</si>
  <si>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</si>
  <si>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</si>
  <si>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</si>
  <si>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</si>
  <si>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</si>
  <si>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</si>
  <si>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</si>
  <si>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</si>
  <si>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</si>
  <si>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</si>
  <si>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</si>
  <si>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</si>
  <si>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</si>
  <si>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</si>
  <si>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</si>
  <si>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</si>
  <si>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</si>
  <si>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</si>
  <si>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</si>
  <si>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</si>
  <si>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</si>
  <si>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</si>
  <si>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</si>
  <si>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</si>
  <si>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</si>
  <si>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</si>
  <si>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</si>
  <si>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</si>
  <si>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</si>
  <si>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</si>
  <si>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</si>
  <si>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</si>
  <si>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</si>
  <si>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</si>
  <si>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</si>
  <si>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</si>
  <si>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</si>
  <si>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</si>
  <si>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</si>
  <si>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</si>
  <si>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</si>
  <si>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</si>
  <si>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</si>
  <si>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</si>
  <si>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</si>
  <si>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</si>
  <si>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</si>
  <si>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</si>
  <si>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</si>
  <si>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</si>
  <si>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</si>
  <si>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</si>
  <si>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</si>
  <si>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</si>
  <si>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</si>
  <si>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</si>
  <si>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</si>
  <si>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</si>
  <si>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</si>
  <si>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</si>
  <si>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</si>
  <si>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</si>
  <si>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</si>
  <si>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</si>
  <si>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</si>
  <si>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</si>
  <si>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</si>
  <si>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</si>
  <si>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</si>
  <si>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</si>
  <si>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</si>
  <si>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</si>
  <si>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</si>
  <si>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</si>
  <si>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</si>
  <si>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</si>
  <si>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</si>
  <si>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</si>
  <si>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</si>
  <si>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</si>
  <si>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</si>
  <si>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</si>
  <si>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</si>
  <si>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</si>
  <si>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</si>
  <si>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</si>
  <si>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</si>
  <si>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</si>
  <si>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</si>
  <si>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</si>
  <si>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</si>
  <si>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</si>
  <si>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</si>
  <si>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</si>
  <si>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</si>
  <si>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</si>
  <si>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</si>
  <si>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</si>
  <si>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</si>
  <si>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</si>
  <si>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</si>
  <si>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</si>
  <si>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</si>
  <si>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</si>
  <si>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</si>
  <si>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</si>
  <si>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</si>
  <si>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</si>
  <si>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</si>
  <si>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</si>
  <si>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</si>
  <si>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</si>
  <si>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</si>
  <si>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</si>
  <si>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</si>
  <si>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</si>
  <si>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</si>
  <si>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</si>
  <si>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</si>
  <si>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</si>
  <si>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</si>
  <si>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</si>
  <si>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</si>
  <si>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</si>
  <si>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</si>
  <si>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</si>
  <si>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</si>
  <si>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</si>
  <si>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</si>
  <si>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</si>
  <si>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</si>
  <si>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</si>
  <si>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</si>
  <si>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</si>
  <si>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</si>
  <si>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</si>
  <si>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</si>
  <si>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</si>
  <si>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</si>
  <si>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</si>
  <si>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</si>
  <si>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</si>
  <si>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</si>
  <si>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</si>
  <si>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</si>
  <si>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</si>
  <si>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</si>
  <si>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</si>
  <si>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</si>
  <si>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</si>
  <si>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</si>
  <si>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</si>
  <si>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</si>
  <si>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</si>
  <si>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</si>
  <si>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</si>
  <si>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</si>
  <si>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</si>
  <si>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</si>
  <si>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</si>
  <si>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</si>
  <si>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</si>
  <si>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</si>
  <si>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</si>
  <si>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</si>
  <si>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</si>
  <si>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</si>
  <si>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</si>
  <si>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</si>
  <si>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</si>
  <si>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</si>
  <si>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</si>
  <si>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</si>
  <si>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</si>
  <si>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</si>
  <si>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</si>
  <si>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</si>
  <si>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</si>
  <si>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</si>
  <si>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</si>
  <si>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</si>
  <si>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</si>
  <si>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</si>
  <si>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</si>
  <si>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</si>
  <si>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</si>
  <si>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</si>
  <si>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</si>
  <si>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</si>
  <si>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</si>
  <si>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</si>
  <si>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</si>
  <si>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</si>
  <si>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</si>
  <si>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</si>
  <si>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</si>
  <si>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</si>
  <si>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</si>
  <si>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</si>
  <si>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</si>
  <si>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</si>
  <si>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</si>
  <si>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</si>
  <si>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</si>
  <si>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</si>
  <si>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</si>
  <si>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</si>
  <si>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</si>
  <si>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</si>
  <si>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</si>
  <si>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</si>
  <si>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</si>
  <si>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</si>
  <si>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</si>
  <si>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</si>
  <si>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</si>
  <si>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</si>
  <si>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</si>
  <si>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</si>
  <si>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</si>
  <si>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</si>
  <si>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</si>
  <si>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</si>
  <si>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</si>
  <si>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</si>
  <si>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</si>
  <si>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</si>
  <si>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</si>
  <si>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</si>
  <si>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</si>
  <si>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</si>
  <si>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</si>
  <si>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</si>
  <si>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</si>
  <si>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</si>
  <si>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</si>
  <si>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</si>
  <si>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</si>
  <si>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</si>
  <si>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</si>
  <si>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</si>
  <si>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</si>
  <si>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</si>
  <si>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</si>
  <si>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</si>
  <si>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</si>
  <si>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</si>
  <si>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</si>
  <si>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</si>
  <si>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</si>
  <si>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</si>
  <si>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</si>
  <si>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</si>
  <si>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</si>
  <si>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</si>
  <si>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</si>
  <si>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</si>
  <si>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</si>
  <si>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</si>
  <si>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</si>
  <si>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</si>
  <si>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</si>
  <si>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</si>
  <si>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</si>
  <si>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</si>
  <si>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</si>
  <si>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</si>
  <si>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</si>
  <si>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</si>
  <si>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</si>
  <si>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</si>
  <si>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</si>
  <si>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</si>
  <si>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</si>
  <si>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</si>
  <si>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</si>
  <si>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</si>
  <si>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</si>
  <si>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</si>
  <si>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</si>
  <si>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</si>
  <si>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</si>
  <si>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</si>
  <si>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</si>
  <si>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</si>
  <si>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</si>
  <si>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</si>
  <si>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</si>
  <si>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</si>
  <si>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</si>
  <si>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</si>
  <si>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</si>
  <si>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</si>
  <si>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</si>
  <si>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</si>
  <si>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</si>
  <si>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</si>
  <si>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</si>
  <si>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</si>
  <si>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</si>
  <si>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</si>
  <si>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</si>
  <si>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</si>
  <si>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</si>
  <si>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</si>
  <si>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</si>
  <si>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</si>
  <si>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</si>
  <si>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</si>
  <si>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</si>
  <si>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</si>
  <si>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</si>
  <si>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</si>
  <si>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</si>
  <si>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</si>
  <si>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</si>
  <si>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</si>
  <si>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</si>
  <si>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</si>
  <si>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</si>
  <si>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</si>
  <si>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</si>
  <si>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</si>
  <si>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</si>
  <si>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</si>
  <si>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</si>
  <si>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</si>
  <si>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</si>
  <si>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</si>
  <si>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</si>
  <si>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</si>
  <si>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</si>
  <si>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</si>
  <si>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</si>
  <si>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</si>
  <si>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</si>
  <si>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</si>
  <si>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</si>
  <si>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</si>
  <si>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</si>
  <si>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</si>
  <si>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</si>
  <si>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</si>
  <si>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</si>
  <si>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</si>
  <si>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</si>
  <si>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</si>
  <si>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</si>
  <si>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</si>
  <si>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</si>
  <si>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</si>
  <si>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</si>
  <si>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</si>
  <si>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</si>
  <si>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</si>
  <si>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</si>
  <si>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</si>
  <si>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</si>
  <si>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</si>
  <si>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</si>
  <si>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</si>
  <si>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</si>
  <si>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</si>
  <si>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</si>
  <si>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</si>
  <si>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</si>
  <si>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</si>
  <si>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</si>
  <si>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</si>
  <si>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</si>
  <si>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</si>
  <si>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</si>
  <si>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</si>
  <si>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</si>
  <si>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</si>
  <si>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</si>
  <si>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</si>
  <si>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</si>
  <si>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</si>
  <si>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</si>
  <si>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</si>
  <si>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</si>
  <si>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</si>
  <si>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</si>
  <si>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</si>
  <si>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</si>
  <si>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</si>
  <si>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</si>
  <si>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</si>
  <si>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</si>
  <si>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</si>
  <si>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</si>
  <si>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</si>
  <si>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</si>
  <si>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</si>
  <si>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</si>
  <si>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</si>
  <si>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</si>
  <si>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</si>
  <si>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</si>
  <si>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</si>
  <si>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</si>
  <si>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</si>
  <si>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</si>
  <si>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</si>
  <si>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</si>
  <si>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</si>
  <si>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</si>
  <si>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</si>
  <si>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</si>
  <si>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</si>
  <si>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</si>
  <si>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</si>
  <si>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</si>
  <si>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</si>
  <si>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</si>
  <si>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</si>
  <si>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</si>
  <si>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</si>
  <si>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</si>
  <si>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</si>
  <si>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</si>
  <si>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</si>
  <si>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</si>
  <si>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</si>
  <si>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</si>
  <si>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</si>
  <si>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</si>
  <si>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</si>
  <si>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</si>
  <si>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</si>
  <si>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</si>
  <si>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</si>
  <si>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</si>
  <si>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</si>
  <si>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</si>
  <si>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</si>
  <si>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</si>
  <si>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</si>
  <si>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</si>
  <si>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</si>
  <si>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</si>
  <si>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</si>
  <si>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</si>
  <si>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</si>
  <si>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</si>
  <si>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</si>
  <si>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</si>
  <si>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</si>
  <si>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</si>
  <si>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</si>
  <si>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</si>
  <si>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</si>
  <si>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</si>
  <si>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</si>
  <si>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</si>
  <si>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</si>
  <si>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</si>
  <si>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</si>
  <si>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</si>
  <si>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</si>
  <si>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</si>
  <si>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</si>
  <si>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</si>
  <si>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</si>
  <si>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</si>
  <si>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</si>
  <si>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</si>
  <si>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</si>
  <si>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</si>
  <si>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</si>
  <si>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</si>
  <si>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</si>
  <si>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</si>
  <si>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</si>
  <si>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</si>
  <si>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</si>
  <si>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</si>
  <si>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</si>
  <si>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</si>
  <si>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</si>
  <si>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</si>
  <si>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</si>
  <si>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</si>
  <si>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</si>
  <si>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</si>
  <si>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</si>
  <si>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</si>
  <si>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</si>
  <si>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</si>
  <si>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</si>
  <si>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</si>
  <si>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</si>
  <si>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</si>
  <si>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</si>
  <si>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</si>
  <si>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</si>
  <si>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</si>
  <si>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</si>
  <si>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</si>
  <si>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</si>
  <si>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</si>
  <si>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</si>
  <si>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</si>
  <si>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</si>
  <si>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</si>
  <si>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</si>
  <si>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</si>
  <si>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</si>
  <si>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</si>
  <si>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</si>
  <si>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</si>
  <si>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</si>
  <si>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</si>
  <si>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</si>
  <si>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</si>
  <si>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</si>
  <si>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</si>
  <si>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</si>
  <si>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</si>
  <si>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</si>
  <si>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</si>
  <si>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</si>
  <si>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</si>
  <si>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</si>
  <si>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</si>
  <si>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</si>
  <si>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</si>
  <si>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</si>
  <si>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</si>
  <si>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</si>
  <si>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</si>
  <si>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</si>
  <si>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</si>
  <si>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</si>
  <si>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</si>
  <si>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</si>
  <si>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</si>
  <si>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</si>
  <si>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</si>
  <si>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</si>
  <si>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</si>
  <si>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</si>
  <si>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</si>
  <si>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</si>
  <si>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</si>
  <si>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</si>
  <si>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</si>
  <si>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</si>
  <si>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</si>
  <si>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</si>
  <si>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</si>
  <si>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</si>
  <si>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</si>
  <si>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</si>
  <si>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</si>
  <si>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</si>
  <si>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</si>
  <si>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</si>
  <si>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</si>
  <si>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</si>
  <si>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</si>
  <si>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</si>
  <si>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</si>
  <si>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</si>
  <si>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</si>
  <si>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</si>
  <si>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</si>
  <si>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</si>
  <si>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</si>
  <si>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</si>
  <si>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</si>
  <si>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</si>
  <si>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</si>
  <si>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</si>
  <si>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</si>
  <si>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</si>
  <si>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</si>
  <si>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</si>
  <si>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</si>
  <si>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</si>
  <si>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</si>
  <si>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</si>
  <si>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</si>
  <si>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</si>
  <si>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</si>
  <si>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</si>
  <si>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</si>
  <si>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</si>
  <si>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</si>
  <si>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</si>
  <si>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</si>
  <si>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</si>
  <si>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</si>
  <si>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</si>
  <si>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</si>
  <si>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</si>
  <si>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</si>
  <si>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</si>
  <si>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</si>
  <si>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</si>
  <si>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</si>
  <si>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</si>
  <si>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</si>
  <si>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</si>
  <si>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</si>
  <si>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</si>
  <si>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</si>
  <si>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</si>
  <si>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</si>
  <si>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</si>
  <si>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</si>
  <si>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</si>
  <si>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</si>
  <si>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</si>
  <si>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</si>
  <si>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</si>
  <si>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</si>
  <si>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</si>
  <si>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</si>
  <si>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</si>
  <si>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</si>
  <si>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</si>
  <si>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</si>
  <si>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</si>
  <si>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</si>
  <si>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</si>
  <si>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</si>
  <si>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</si>
  <si>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</si>
  <si>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</si>
  <si>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</si>
  <si>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</si>
  <si>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</si>
  <si>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</si>
  <si>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</si>
  <si>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</si>
  <si>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</si>
  <si>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</si>
  <si>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</si>
  <si>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</si>
  <si>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</si>
  <si>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</si>
  <si>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</si>
  <si>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</si>
  <si>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</si>
  <si>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</si>
  <si>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</si>
  <si>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</si>
  <si>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</si>
  <si>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</si>
  <si>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</si>
  <si>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</si>
  <si>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</si>
  <si>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</si>
  <si>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</si>
  <si>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</si>
  <si>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</si>
  <si>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</si>
  <si>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</si>
  <si>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</si>
  <si>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</si>
  <si>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</si>
  <si>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</si>
  <si>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</si>
  <si>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</si>
  <si>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</si>
  <si>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</si>
  <si>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</si>
  <si>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</si>
  <si>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</si>
  <si>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</si>
  <si>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</si>
  <si>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</si>
  <si>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</si>
  <si>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</si>
  <si>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</si>
  <si>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</si>
  <si>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</si>
  <si>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</si>
  <si>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</si>
  <si>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</si>
  <si>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</si>
  <si>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</si>
  <si>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</si>
  <si>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</si>
  <si>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</si>
  <si>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</si>
  <si>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</si>
  <si>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</si>
  <si>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</si>
  <si>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</si>
  <si>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</si>
  <si>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</si>
  <si>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</si>
  <si>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</si>
  <si>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</si>
  <si>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</si>
  <si>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</si>
  <si>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</si>
  <si>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</si>
  <si>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</si>
  <si>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</si>
  <si>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</si>
  <si>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</si>
  <si>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</si>
  <si>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</si>
  <si>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</si>
  <si>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</si>
  <si>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</si>
  <si>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</si>
  <si>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</si>
  <si>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</si>
  <si>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</si>
  <si>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</si>
  <si>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</si>
  <si>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</si>
  <si>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</si>
  <si>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</si>
  <si>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</si>
  <si>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</si>
  <si>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</si>
  <si>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</si>
  <si>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</si>
  <si>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</si>
  <si>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</si>
  <si>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</si>
  <si>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</si>
  <si>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</si>
  <si>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</si>
  <si>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</si>
  <si>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</si>
  <si>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</si>
  <si>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</si>
  <si>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</si>
  <si>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</si>
  <si>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</si>
  <si>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</si>
  <si>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</si>
  <si>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</si>
  <si>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</si>
  <si>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</si>
  <si>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</si>
  <si>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</si>
  <si>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</si>
  <si>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</si>
  <si>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</si>
  <si>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</si>
  <si>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</si>
  <si>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</si>
  <si>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</si>
  <si>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</si>
  <si>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</si>
  <si>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</si>
  <si>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</si>
  <si>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</si>
  <si>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</si>
  <si>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</si>
  <si>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</si>
  <si>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</si>
  <si>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</si>
  <si>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</si>
  <si>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</si>
  <si>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</si>
  <si>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</si>
  <si>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</si>
  <si>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</si>
  <si>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</si>
  <si>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</si>
  <si>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</si>
  <si>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</si>
  <si>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</si>
  <si>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</si>
  <si>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</si>
  <si>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</si>
  <si>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</si>
  <si>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</si>
  <si>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</si>
  <si>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</si>
  <si>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</si>
  <si>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</si>
  <si>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</si>
  <si>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</si>
  <si>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</si>
  <si>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</si>
  <si>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</si>
  <si>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</si>
  <si>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</si>
  <si>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</si>
  <si>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</si>
  <si>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</si>
  <si>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</si>
  <si>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</si>
  <si>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</si>
  <si>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</si>
  <si>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</si>
  <si>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</si>
  <si>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</si>
  <si>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</si>
  <si>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</si>
  <si>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</si>
  <si>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</si>
  <si>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</si>
  <si>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</si>
  <si>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</si>
  <si>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</si>
  <si>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</si>
  <si>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</si>
  <si>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</si>
  <si>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</si>
  <si>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</si>
  <si>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</si>
  <si>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</si>
  <si>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</si>
  <si>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</si>
  <si>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</si>
  <si>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</si>
  <si>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</si>
  <si>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</si>
  <si>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</si>
  <si>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</si>
  <si>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</si>
  <si>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</si>
  <si>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</si>
  <si>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</si>
  <si>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</si>
  <si>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</si>
  <si>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</si>
  <si>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</si>
  <si>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</si>
  <si>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</si>
  <si>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</si>
  <si>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</si>
  <si>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</si>
  <si>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</si>
  <si>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</si>
  <si>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</si>
  <si>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</si>
  <si>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</si>
  <si>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</si>
  <si>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</si>
  <si>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</si>
  <si>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</si>
  <si>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</si>
  <si>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</si>
  <si>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</si>
  <si>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</si>
  <si>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</si>
  <si>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</si>
  <si>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</si>
  <si>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</si>
  <si>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</si>
  <si>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</si>
  <si>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</si>
  <si>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</si>
  <si>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</si>
  <si>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</si>
  <si>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</si>
  <si>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</si>
  <si>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</si>
  <si>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</si>
  <si>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</si>
  <si>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</si>
  <si>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</si>
  <si>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</si>
  <si>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</si>
  <si>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</si>
  <si>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</si>
  <si>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</si>
  <si>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</si>
  <si>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</si>
  <si>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</si>
  <si>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</si>
  <si>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</si>
  <si>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</si>
  <si>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</si>
  <si>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</si>
  <si>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</si>
  <si>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</si>
  <si>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</si>
  <si>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</si>
  <si>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</si>
  <si>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</si>
  <si>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</si>
  <si>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</si>
  <si>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</si>
  <si>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</si>
  <si>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</si>
  <si>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</si>
  <si>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</si>
  <si>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</si>
  <si>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</si>
  <si>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</si>
  <si>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</si>
  <si>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</si>
  <si>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</si>
  <si>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</si>
  <si>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</si>
  <si>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</si>
  <si>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</si>
  <si>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</si>
  <si>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</si>
  <si>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</si>
  <si>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</si>
  <si>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</si>
  <si>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</si>
  <si>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</si>
  <si>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</si>
  <si>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</si>
  <si>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</si>
  <si>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</si>
  <si>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</si>
  <si>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</si>
  <si>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</si>
  <si>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</si>
  <si>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</si>
  <si>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</si>
  <si>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</si>
  <si>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</si>
  <si>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</si>
  <si>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</si>
  <si>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</si>
  <si>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</si>
  <si>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</si>
  <si>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</si>
  <si>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</si>
  <si>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</si>
  <si>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</si>
  <si>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</si>
  <si>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</si>
  <si>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</si>
  <si>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</si>
  <si>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</si>
  <si>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</si>
  <si>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</si>
  <si>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</si>
  <si>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</si>
  <si>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</si>
  <si>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</si>
  <si>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</si>
  <si>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</si>
  <si>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</si>
  <si>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</si>
  <si>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</si>
  <si>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</si>
  <si>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</si>
  <si>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</si>
  <si>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</si>
  <si>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</si>
  <si>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</si>
  <si>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</si>
  <si>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</si>
  <si>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</si>
  <si>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</si>
  <si>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</si>
  <si>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</si>
  <si>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</si>
  <si>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</si>
  <si>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</si>
  <si>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</si>
  <si>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</si>
  <si>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</si>
  <si>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</si>
  <si>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</si>
  <si>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</si>
  <si>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</si>
  <si>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</si>
  <si>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</si>
  <si>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</si>
  <si>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</si>
  <si>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</si>
  <si>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</si>
  <si>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</si>
  <si>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</si>
  <si>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</si>
  <si>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</si>
  <si>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</si>
  <si>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</si>
  <si>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</si>
  <si>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</si>
  <si>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</si>
  <si>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</si>
  <si>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</si>
  <si>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</si>
  <si>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</si>
  <si>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</si>
  <si>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</si>
  <si>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</si>
  <si>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</si>
  <si>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</si>
  <si>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</si>
  <si>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</si>
  <si>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</si>
  <si>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</si>
  <si>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</si>
  <si>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</si>
  <si>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</si>
  <si>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</si>
  <si>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</si>
  <si>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</si>
  <si>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</si>
  <si>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</si>
  <si>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</si>
  <si>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</si>
  <si>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</si>
  <si>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</si>
  <si>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</si>
  <si>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</si>
  <si>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</si>
  <si>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</si>
  <si>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</si>
  <si>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</si>
  <si>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</si>
  <si>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</si>
  <si>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</si>
  <si>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</si>
  <si>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</si>
  <si>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</si>
  <si>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</si>
  <si>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</si>
  <si>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</si>
  <si>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</si>
  <si>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</si>
  <si>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</si>
  <si>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</si>
  <si>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</si>
  <si>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</si>
  <si>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</si>
  <si>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</si>
  <si>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</si>
  <si>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</si>
  <si>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</si>
  <si>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</si>
  <si>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</si>
  <si>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</si>
  <si>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</si>
  <si>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</si>
  <si>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</si>
  <si>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</si>
  <si>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</si>
  <si>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</si>
  <si>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</si>
  <si>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</si>
  <si>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</si>
  <si>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</si>
  <si>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</si>
  <si>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</si>
  <si>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</si>
  <si>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</si>
  <si>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</si>
  <si>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</si>
  <si>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</si>
  <si>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</si>
  <si>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</si>
  <si>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</si>
  <si>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</si>
  <si>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</si>
  <si>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</si>
  <si>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</si>
  <si>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</si>
  <si>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</si>
  <si>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</si>
  <si>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</si>
  <si>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</si>
  <si>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</si>
  <si>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</si>
  <si>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</si>
  <si>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</si>
  <si>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</si>
  <si>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</si>
  <si>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</si>
  <si>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</si>
  <si>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</si>
  <si>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</si>
  <si>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</si>
  <si>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</si>
  <si>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</si>
  <si>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</si>
  <si>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</si>
  <si>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</si>
  <si>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</si>
  <si>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</si>
  <si>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</si>
  <si>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</si>
  <si>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</si>
  <si>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</si>
  <si>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</si>
  <si>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</si>
  <si>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</si>
  <si>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</si>
  <si>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</si>
  <si>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</si>
  <si>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</si>
  <si>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</si>
  <si>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</si>
  <si>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</si>
  <si>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</si>
  <si>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</si>
  <si>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</si>
  <si>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</si>
  <si>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</si>
  <si>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</si>
  <si>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</si>
  <si>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</si>
  <si>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</si>
  <si>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</si>
  <si>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</si>
  <si>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</si>
  <si>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</si>
  <si>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</si>
  <si>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</si>
  <si>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</si>
  <si>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</si>
  <si>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</si>
  <si>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</si>
  <si>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</si>
  <si>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</si>
  <si>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</si>
  <si>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</si>
  <si>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</si>
  <si>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</si>
  <si>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</si>
  <si>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</si>
  <si>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</si>
  <si>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</si>
  <si>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</si>
  <si>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</si>
  <si>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</si>
  <si>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</si>
  <si>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</si>
  <si>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</si>
  <si>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</si>
  <si>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</si>
  <si>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</si>
  <si>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</si>
  <si>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</si>
  <si>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</si>
  <si>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</si>
  <si>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</si>
  <si>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</si>
  <si>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</si>
  <si>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</si>
  <si>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</si>
  <si>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</si>
  <si>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</si>
  <si>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</si>
  <si>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</si>
  <si>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</si>
  <si>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</si>
  <si>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</si>
  <si>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</si>
  <si>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</si>
  <si>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</si>
  <si>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</si>
  <si>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</si>
  <si>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</si>
  <si>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</si>
  <si>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</si>
  <si>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</si>
  <si>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</si>
  <si>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</si>
  <si>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</si>
  <si>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</si>
  <si>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</si>
  <si>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</si>
  <si>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</si>
  <si>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</si>
  <si>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</si>
  <si>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</si>
  <si>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</si>
  <si>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</si>
  <si>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</si>
  <si>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</si>
  <si>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</si>
  <si>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</si>
  <si>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</si>
  <si>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</si>
  <si>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</si>
  <si>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</si>
  <si>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</si>
  <si>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</si>
  <si>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</si>
  <si>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</si>
  <si>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</si>
  <si>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</si>
  <si>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</si>
  <si>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</si>
  <si>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</si>
  <si>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</si>
  <si>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</si>
  <si>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</si>
  <si>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</si>
  <si>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</si>
  <si>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</si>
  <si>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</si>
  <si>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</si>
  <si>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</si>
  <si>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</si>
  <si>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</si>
  <si>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</si>
  <si>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</si>
  <si>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</si>
  <si>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</si>
  <si>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</si>
  <si>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</si>
  <si>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</si>
  <si>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</si>
  <si>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</si>
  <si>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</si>
  <si>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</si>
  <si>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</si>
  <si>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</si>
  <si>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</si>
  <si>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</si>
  <si>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</si>
  <si>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</si>
  <si>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</si>
  <si>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</si>
  <si>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</si>
  <si>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</si>
  <si>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</si>
  <si>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</si>
  <si>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</si>
  <si>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</si>
  <si>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</si>
  <si>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</si>
  <si>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</si>
  <si>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</si>
  <si>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</si>
  <si>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</si>
  <si>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</si>
  <si>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</si>
  <si>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</si>
  <si>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</si>
  <si>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</si>
  <si>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</si>
  <si>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</si>
  <si>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</si>
  <si>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</si>
  <si>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</si>
  <si>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</si>
  <si>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</si>
  <si>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</si>
  <si>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</si>
  <si>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</si>
  <si>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</si>
  <si>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</si>
  <si>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</si>
  <si>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</si>
  <si>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</si>
  <si>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</si>
  <si>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</si>
  <si>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</si>
  <si>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</si>
  <si>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</si>
  <si>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</si>
  <si>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</si>
  <si>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</si>
  <si>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</si>
  <si>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</si>
  <si>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</si>
  <si>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</si>
  <si>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</si>
  <si>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</si>
  <si>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</si>
  <si>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</si>
  <si>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</si>
  <si>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</si>
  <si>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</si>
  <si>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</si>
  <si>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</si>
  <si>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</si>
  <si>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</si>
  <si>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</si>
  <si>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</si>
  <si>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</si>
  <si>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</si>
  <si>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</si>
  <si>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</si>
  <si>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</si>
  <si>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</si>
  <si>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</si>
  <si>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</si>
  <si>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</si>
  <si>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</si>
  <si>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</si>
  <si>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</si>
  <si>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</si>
  <si>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</si>
  <si>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</si>
  <si>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</si>
  <si>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</si>
  <si>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</si>
  <si>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</si>
  <si>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</si>
  <si>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</si>
  <si>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</si>
  <si>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</si>
  <si>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</si>
  <si>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</si>
  <si>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</si>
  <si>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</si>
  <si>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</si>
  <si>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</si>
  <si>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</si>
  <si>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</si>
  <si>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</si>
  <si>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</si>
  <si>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</si>
  <si>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</si>
  <si>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</si>
  <si>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</si>
  <si>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</si>
  <si>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</si>
  <si>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</si>
  <si>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</si>
  <si>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</si>
  <si>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</si>
  <si>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</si>
  <si>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</si>
  <si>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</si>
  <si>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</si>
  <si>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</si>
  <si>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</si>
  <si>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</si>
  <si>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</si>
  <si>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</si>
  <si>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</si>
  <si>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</si>
  <si>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</si>
  <si>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</si>
  <si>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</si>
  <si>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</si>
  <si>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</si>
  <si>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</si>
  <si>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</si>
  <si>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</si>
  <si>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</si>
  <si>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</si>
  <si>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</si>
  <si>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</si>
  <si>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</si>
  <si>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</si>
  <si>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</si>
  <si>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</si>
  <si>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</si>
  <si>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</si>
  <si>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</si>
  <si>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</si>
  <si>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</si>
  <si>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</si>
  <si>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</si>
  <si>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</si>
  <si>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</si>
  <si>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</si>
  <si>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</si>
  <si>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</si>
  <si>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</si>
  <si>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</si>
  <si>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</si>
  <si>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</si>
  <si>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</si>
  <si>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</si>
  <si>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</si>
  <si>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</si>
  <si>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</si>
  <si>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</si>
  <si>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</si>
  <si>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</si>
  <si>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</si>
  <si>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</si>
  <si>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</si>
  <si>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</si>
  <si>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</si>
  <si>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</si>
  <si>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</si>
  <si>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</si>
  <si>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</si>
  <si>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</si>
  <si>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</si>
  <si>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</si>
  <si>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</si>
  <si>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</si>
  <si>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</si>
  <si>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</si>
  <si>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</si>
  <si>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</si>
  <si>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</si>
  <si>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</si>
  <si>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</si>
  <si>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</si>
  <si>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</si>
  <si>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</si>
  <si>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</si>
  <si>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</si>
  <si>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</si>
  <si>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</si>
  <si>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</si>
  <si>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</si>
  <si>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</si>
  <si>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</si>
  <si>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</si>
  <si>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</si>
  <si>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</si>
  <si>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</si>
  <si>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</si>
  <si>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</si>
  <si>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</si>
  <si>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</si>
  <si>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</si>
  <si>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</si>
  <si>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</si>
  <si>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</si>
  <si>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</si>
  <si>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</si>
  <si>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</si>
  <si>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</si>
  <si>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</si>
  <si>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</si>
  <si>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</si>
  <si>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</si>
  <si>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</si>
  <si>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</si>
  <si>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</si>
  <si>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</si>
  <si>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</si>
  <si>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</si>
  <si>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</si>
  <si>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</si>
  <si>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</si>
  <si>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</si>
  <si>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</si>
  <si>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</si>
  <si>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</si>
  <si>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</si>
  <si>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</si>
  <si>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</si>
  <si>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</si>
  <si>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</si>
  <si>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</si>
  <si>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</si>
  <si>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</si>
  <si>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</si>
  <si>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</si>
  <si>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</si>
  <si>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</si>
  <si>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</si>
  <si>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</si>
  <si>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</si>
  <si>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</si>
  <si>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</si>
  <si>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</si>
  <si>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</si>
  <si>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</si>
  <si>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</si>
  <si>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</si>
  <si>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</si>
  <si>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</si>
  <si>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</si>
  <si>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</si>
  <si>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</si>
  <si>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</si>
  <si>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</si>
  <si>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</si>
  <si>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</si>
  <si>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</si>
  <si>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</si>
  <si>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</si>
  <si>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</si>
  <si>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</si>
  <si>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</si>
  <si>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</si>
  <si>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</si>
  <si>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</si>
  <si>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</si>
  <si>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</si>
  <si>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</si>
  <si>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</si>
  <si>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</si>
  <si>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</si>
  <si>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</si>
  <si>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</si>
  <si>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</si>
  <si>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</si>
  <si>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</si>
  <si>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</si>
  <si>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</si>
  <si>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</si>
  <si>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</si>
  <si>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</si>
  <si>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</si>
  <si>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</si>
  <si>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</si>
  <si>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</si>
  <si>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</si>
  <si>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</si>
  <si>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</si>
  <si>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</si>
  <si>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</si>
  <si>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</si>
  <si>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</si>
  <si>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</si>
  <si>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</si>
  <si>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</si>
  <si>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</si>
  <si>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</si>
  <si>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</si>
  <si>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</si>
  <si>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</si>
  <si>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</si>
  <si>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</si>
  <si>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</si>
  <si>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</si>
  <si>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</si>
  <si>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</si>
  <si>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</si>
  <si>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</si>
  <si>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</si>
  <si>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</si>
  <si>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</si>
  <si>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</si>
  <si>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</si>
  <si>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</si>
  <si>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</si>
  <si>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</si>
  <si>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</si>
  <si>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</si>
  <si>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</si>
  <si>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</si>
  <si>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</si>
  <si>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</si>
  <si>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</si>
  <si>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</si>
  <si>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</si>
  <si>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</si>
  <si>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</si>
  <si>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</si>
  <si>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</si>
  <si>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</si>
  <si>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</si>
  <si>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</si>
  <si>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</si>
  <si>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</si>
  <si>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</si>
  <si>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</si>
  <si>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</si>
  <si>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</si>
  <si>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</si>
  <si>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</si>
  <si>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</si>
  <si>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</si>
  <si>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</si>
  <si>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</si>
  <si>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</si>
  <si>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</si>
  <si>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</si>
  <si>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</si>
  <si>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</si>
  <si>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</si>
  <si>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</si>
  <si>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</si>
  <si>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</si>
  <si>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</si>
  <si>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</si>
  <si>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</si>
  <si>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</si>
  <si>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</si>
  <si>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</si>
  <si>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</si>
  <si>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</si>
  <si>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</si>
  <si>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</si>
  <si>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</si>
  <si>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</si>
  <si>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</si>
  <si>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</si>
  <si>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</si>
  <si>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</si>
  <si>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</si>
  <si>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</si>
  <si>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</si>
  <si>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</si>
  <si>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</si>
  <si>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</si>
  <si>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</si>
  <si>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</si>
  <si>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</si>
  <si>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</si>
  <si>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</si>
  <si>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</si>
  <si>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</si>
  <si>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</si>
  <si>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</si>
  <si>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</si>
  <si>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</si>
  <si>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</si>
  <si>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</si>
  <si>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</si>
  <si>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</si>
  <si>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</si>
  <si>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</si>
  <si>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</si>
  <si>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</si>
  <si>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</si>
  <si>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</si>
  <si>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</si>
  <si>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</si>
  <si>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</si>
  <si>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</si>
  <si>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</si>
  <si>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</si>
  <si>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</si>
  <si>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</si>
  <si>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</si>
  <si>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</si>
  <si>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</si>
  <si>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</si>
  <si>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</si>
  <si>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</si>
  <si>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</si>
  <si>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</si>
  <si>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</si>
  <si>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</si>
  <si>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</si>
  <si>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</si>
  <si>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</si>
  <si>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</si>
  <si>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</si>
  <si>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</si>
  <si>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</si>
  <si>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</si>
  <si>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</si>
  <si>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</si>
  <si>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</si>
  <si>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</si>
  <si>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</si>
  <si>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</si>
  <si>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</si>
  <si>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</si>
  <si>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</si>
  <si>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</si>
  <si>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</si>
  <si>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</si>
  <si>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</si>
  <si>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</si>
  <si>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</si>
  <si>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</si>
  <si>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</si>
  <si>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</si>
  <si>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</si>
  <si>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</si>
  <si>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</si>
  <si>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</si>
  <si>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</si>
  <si>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</si>
  <si>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</si>
  <si>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</si>
  <si>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</si>
  <si>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</si>
  <si>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</si>
  <si>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</si>
  <si>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</si>
  <si>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</si>
  <si>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</si>
  <si>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</si>
  <si>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</si>
  <si>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</si>
  <si>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</si>
  <si>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</si>
  <si>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</si>
  <si>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</si>
  <si>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</si>
  <si>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</si>
  <si>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</si>
  <si>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</si>
  <si>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</si>
  <si>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</si>
  <si>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</si>
  <si>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</si>
  <si>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</si>
  <si>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</si>
  <si>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</si>
  <si>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</si>
  <si>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</si>
  <si>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</si>
  <si>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</si>
  <si>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</si>
  <si>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</si>
  <si>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</si>
  <si>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</si>
  <si>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</si>
  <si>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</si>
  <si>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</si>
  <si>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</si>
  <si>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</si>
  <si>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</si>
  <si>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</si>
  <si>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</si>
  <si>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</si>
  <si>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</si>
  <si>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</si>
  <si>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</si>
  <si>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</si>
  <si>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</si>
  <si>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</si>
  <si>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</si>
  <si>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</si>
  <si>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</si>
  <si>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</si>
  <si>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</si>
  <si>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</si>
  <si>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</si>
  <si>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</si>
  <si>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</si>
  <si>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</si>
  <si>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</si>
  <si>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</si>
  <si>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</si>
  <si>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</si>
  <si>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</si>
  <si>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</si>
  <si>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</si>
  <si>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</si>
  <si>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</si>
  <si>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</si>
  <si>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</si>
  <si>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</si>
  <si>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</si>
  <si>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</si>
  <si>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</si>
  <si>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</si>
  <si>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</si>
  <si>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</si>
  <si>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</si>
  <si>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</si>
  <si>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</si>
  <si>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</si>
  <si>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</si>
  <si>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</si>
  <si>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</si>
  <si>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</si>
  <si>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</si>
  <si>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</si>
  <si>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</si>
  <si>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</si>
  <si>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</si>
  <si>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</si>
  <si>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</si>
  <si>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</si>
  <si>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</si>
  <si>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</si>
  <si>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</si>
  <si>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</si>
  <si>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</si>
  <si>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</si>
  <si>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</si>
  <si>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</si>
  <si>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</si>
  <si>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</si>
  <si>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</si>
  <si>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</si>
  <si>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</si>
  <si>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</si>
  <si>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</si>
  <si>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</si>
  <si>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</si>
  <si>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</si>
  <si>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</si>
  <si>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</si>
  <si>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</si>
  <si>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</si>
  <si>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</si>
  <si>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</si>
  <si>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</si>
  <si>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</si>
  <si>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</si>
  <si>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</si>
  <si>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</si>
  <si>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</si>
  <si>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</si>
  <si>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</si>
  <si>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</si>
  <si>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</si>
  <si>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</si>
  <si>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</si>
  <si>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</si>
  <si>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</si>
  <si>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</si>
  <si>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</si>
  <si>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</si>
  <si>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</si>
  <si>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</si>
  <si>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</si>
  <si>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</si>
  <si>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</si>
  <si>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</si>
  <si>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</si>
  <si>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</si>
  <si>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</si>
  <si>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</si>
  <si>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</si>
  <si>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</si>
  <si>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</si>
  <si>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</si>
  <si>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</si>
  <si>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</si>
  <si>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</si>
  <si>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</si>
  <si>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</si>
  <si>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</si>
  <si>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</si>
  <si>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</si>
  <si>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</si>
  <si>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</si>
  <si>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</si>
  <si>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</si>
  <si>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</si>
  <si>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</si>
  <si>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</si>
  <si>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</si>
  <si>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</si>
  <si>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</si>
  <si>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</si>
  <si>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</si>
  <si>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</si>
  <si>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</si>
  <si>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</si>
  <si>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</si>
  <si>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</si>
  <si>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</si>
  <si>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</si>
  <si>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</si>
  <si>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</si>
  <si>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</si>
  <si>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</si>
  <si>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</si>
  <si>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</si>
  <si>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</si>
  <si>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</si>
  <si>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</si>
  <si>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</si>
  <si>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</si>
  <si>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</si>
  <si>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</si>
  <si>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</si>
  <si>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</si>
  <si>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</si>
  <si>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</si>
  <si>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</si>
  <si>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</si>
  <si>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</si>
  <si>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</si>
  <si>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</si>
  <si>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</si>
  <si>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</si>
  <si>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</si>
  <si>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</si>
  <si>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</si>
  <si>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</si>
  <si>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</si>
  <si>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</si>
  <si>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</si>
  <si>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</si>
  <si>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</si>
  <si>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</si>
  <si>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</si>
  <si>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</si>
  <si>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</si>
  <si>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</si>
  <si>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</si>
  <si>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</si>
  <si>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</si>
  <si>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</si>
  <si>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</si>
  <si>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</si>
  <si>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</si>
  <si>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</si>
  <si>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</si>
  <si>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</si>
  <si>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</si>
  <si>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</si>
  <si>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</si>
  <si>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</si>
  <si>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</si>
  <si>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</si>
  <si>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</si>
  <si>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</si>
  <si>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</si>
  <si>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</si>
  <si>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</si>
  <si>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</si>
  <si>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</si>
  <si>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</si>
  <si>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</si>
  <si>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</si>
  <si>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</si>
  <si>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</si>
  <si>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</si>
  <si>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</si>
  <si>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</si>
  <si>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</si>
  <si>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</si>
  <si>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</si>
  <si>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</si>
  <si>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</si>
  <si>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</si>
  <si>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</si>
  <si>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</si>
  <si>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</si>
  <si>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</si>
  <si>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</si>
  <si>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</si>
  <si>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</si>
  <si>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</si>
  <si>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</si>
  <si>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</si>
  <si>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</si>
  <si>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</si>
  <si>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</si>
  <si>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</si>
  <si>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</si>
  <si>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</si>
  <si>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</si>
  <si>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</si>
  <si>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</si>
  <si>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</si>
  <si>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</si>
  <si>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</si>
  <si>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</si>
  <si>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</si>
  <si>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</si>
  <si>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</si>
  <si>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</si>
  <si>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</si>
  <si>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</si>
  <si>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</si>
  <si>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</si>
  <si>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</si>
  <si>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</si>
  <si>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</si>
  <si>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</si>
  <si>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</si>
  <si>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</si>
  <si>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</si>
  <si>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</si>
  <si>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</si>
  <si>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</si>
  <si>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</si>
  <si>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</si>
  <si>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</si>
  <si>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</si>
  <si>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</si>
  <si>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</si>
  <si>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</si>
  <si>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</si>
  <si>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</si>
  <si>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</si>
  <si>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</si>
  <si>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</si>
  <si>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</si>
  <si>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</si>
  <si>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</si>
  <si>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</si>
  <si>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</si>
  <si>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</si>
  <si>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</si>
  <si>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</si>
  <si>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</si>
  <si>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</si>
  <si>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</si>
  <si>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</si>
  <si>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</si>
  <si>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</si>
  <si>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</si>
  <si>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</si>
  <si>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</si>
  <si>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</si>
  <si>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</si>
  <si>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</si>
  <si>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</si>
  <si>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</si>
  <si>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</si>
  <si>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</si>
  <si>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</si>
  <si>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</si>
  <si>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</si>
  <si>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</si>
  <si>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</si>
  <si>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</si>
  <si>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</si>
  <si>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</si>
  <si>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</si>
  <si>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</si>
  <si>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</si>
  <si>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</si>
  <si>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</si>
  <si>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</si>
  <si>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</si>
  <si>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</si>
  <si>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</si>
  <si>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</si>
  <si>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</si>
  <si>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</si>
  <si>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</si>
  <si>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</si>
  <si>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</si>
  <si>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</si>
  <si>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</si>
  <si>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</si>
  <si>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</si>
  <si>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</si>
  <si>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</si>
  <si>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</si>
  <si>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</si>
  <si>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</si>
  <si>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</si>
  <si>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</si>
  <si>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</si>
  <si>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</si>
  <si>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</si>
  <si>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</si>
  <si>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</si>
  <si>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</si>
  <si>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</si>
  <si>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</si>
  <si>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</si>
  <si>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</si>
  <si>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</si>
  <si>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</si>
  <si>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</si>
  <si>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</si>
  <si>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</si>
  <si>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</si>
  <si>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</si>
  <si>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</si>
  <si>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</si>
  <si>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</si>
  <si>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</si>
  <si>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</si>
  <si>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</si>
  <si>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</si>
  <si>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</si>
  <si>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</si>
  <si>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</si>
  <si>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</si>
  <si>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</si>
  <si>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</si>
  <si>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</si>
  <si>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</si>
  <si>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</si>
  <si>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</si>
  <si>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</si>
  <si>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</si>
  <si>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</si>
  <si>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</si>
  <si>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</si>
  <si>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</si>
  <si>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</si>
  <si>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</si>
  <si>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</si>
  <si>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</si>
  <si>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</si>
  <si>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</si>
  <si>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</si>
  <si>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</si>
  <si>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</si>
  <si>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</si>
  <si>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</si>
  <si>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</si>
  <si>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</si>
  <si>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</si>
  <si>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</si>
  <si>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</si>
  <si>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</si>
  <si>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</si>
  <si>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</si>
  <si>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</si>
  <si>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</si>
  <si>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</si>
  <si>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</si>
  <si>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</si>
  <si>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</si>
  <si>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</si>
  <si>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</si>
  <si>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</si>
  <si>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</si>
  <si>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</si>
  <si>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</si>
  <si>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</si>
  <si>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</si>
  <si>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</si>
  <si>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</si>
  <si>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</si>
  <si>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</si>
  <si>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</si>
  <si>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</si>
  <si>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</si>
  <si>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</si>
  <si>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</si>
  <si>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</si>
  <si>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</si>
  <si>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</si>
  <si>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</si>
  <si>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</si>
  <si>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</si>
  <si>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</si>
  <si>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</si>
  <si>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</si>
  <si>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</si>
  <si>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</si>
  <si>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</si>
  <si>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</si>
  <si>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</si>
  <si>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</si>
  <si>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</si>
  <si>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</si>
  <si>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</si>
  <si>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</si>
  <si>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</si>
  <si>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</si>
  <si>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</si>
  <si>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</si>
  <si>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</si>
  <si>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</si>
  <si>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</si>
  <si>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</si>
  <si>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</si>
  <si>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</si>
  <si>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</si>
  <si>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</si>
  <si>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</si>
  <si>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</si>
  <si>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</si>
  <si>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</si>
  <si>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</si>
  <si>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</si>
  <si>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</si>
  <si>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</si>
  <si>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</si>
  <si>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</si>
  <si>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</si>
  <si>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</si>
  <si>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</si>
  <si>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</si>
  <si>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</si>
  <si>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</si>
  <si>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</si>
  <si>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</si>
  <si>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</si>
  <si>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</si>
  <si>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</si>
  <si>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</si>
  <si>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</si>
  <si>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</si>
  <si>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</si>
  <si>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</si>
  <si>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</si>
  <si>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</si>
  <si>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</si>
  <si>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</si>
  <si>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</si>
  <si>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</si>
  <si>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</si>
  <si>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</si>
  <si>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</si>
  <si>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</si>
  <si>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</si>
  <si>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</si>
  <si>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</si>
  <si>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</si>
  <si>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</si>
  <si>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</si>
  <si>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</si>
  <si>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</si>
  <si>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</si>
  <si>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</si>
  <si>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</si>
  <si>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</si>
  <si>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</si>
  <si>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</si>
  <si>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</si>
  <si>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</si>
  <si>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</si>
  <si>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</si>
  <si>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</si>
  <si>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</si>
  <si>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</si>
  <si>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</si>
  <si>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</si>
  <si>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</si>
  <si>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</si>
  <si>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</si>
  <si>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</si>
  <si>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</si>
  <si>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</si>
  <si>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</si>
  <si>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</si>
  <si>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</si>
  <si>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</si>
  <si>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</si>
  <si>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</si>
  <si>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</si>
  <si>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</si>
  <si>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</si>
  <si>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</si>
  <si>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</si>
  <si>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</si>
  <si>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</si>
  <si>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</si>
  <si>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</si>
  <si>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</si>
  <si>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</si>
  <si>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</si>
  <si>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</si>
  <si>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</si>
  <si>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</si>
  <si>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</si>
  <si>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</si>
  <si>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</si>
  <si>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</si>
  <si>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</si>
  <si>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</si>
  <si>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</si>
  <si>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</si>
  <si>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</si>
  <si>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</si>
  <si>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</si>
  <si>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</si>
  <si>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</si>
  <si>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</si>
  <si>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</si>
  <si>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</si>
  <si>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</si>
  <si>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</si>
  <si>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</si>
  <si>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</si>
  <si>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</si>
  <si>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</si>
  <si>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</si>
  <si>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</si>
  <si>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</si>
  <si>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</si>
  <si>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</si>
  <si>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</si>
  <si>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</si>
  <si>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</si>
  <si>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</si>
  <si>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</si>
  <si>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</si>
  <si>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</si>
  <si>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</si>
  <si>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</si>
  <si>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</si>
  <si>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</si>
  <si>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</si>
  <si>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</si>
  <si>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</si>
  <si>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</si>
  <si>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</si>
  <si>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</si>
  <si>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</si>
  <si>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</si>
  <si>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</si>
  <si>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</si>
  <si>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</si>
  <si>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</si>
  <si>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</si>
  <si>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</si>
  <si>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</si>
  <si>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</si>
  <si>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</si>
  <si>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</si>
  <si>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</si>
  <si>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</si>
  <si>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</si>
  <si>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</si>
  <si>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</si>
  <si>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</si>
  <si>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</si>
  <si>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</si>
  <si>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</si>
  <si>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</si>
  <si>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</si>
  <si>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</si>
  <si>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</si>
  <si>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</si>
  <si>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</si>
  <si>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</si>
  <si>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</si>
  <si>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</si>
  <si>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</si>
  <si>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</si>
  <si>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</si>
  <si>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</si>
  <si>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</si>
  <si>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</si>
  <si>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</si>
  <si>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</si>
  <si>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</si>
  <si>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</si>
  <si>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</si>
  <si>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</si>
  <si>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</si>
  <si>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</si>
  <si>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</si>
  <si>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</si>
  <si>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</si>
  <si>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</si>
  <si>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</si>
  <si>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</si>
  <si>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</si>
  <si>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</si>
  <si>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</si>
  <si>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</si>
  <si>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</si>
  <si>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</si>
  <si>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</si>
  <si>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</si>
  <si>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</si>
  <si>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</si>
  <si>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</si>
  <si>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</si>
  <si>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</si>
  <si>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</si>
  <si>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</si>
  <si>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</si>
  <si>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</si>
  <si>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</si>
  <si>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</si>
  <si>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</si>
  <si>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</si>
  <si>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</si>
  <si>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</si>
  <si>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</si>
  <si>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</si>
  <si>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</si>
  <si>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</si>
  <si>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</si>
  <si>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</si>
  <si>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</si>
  <si>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</si>
  <si>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</si>
  <si>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</si>
  <si>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</si>
  <si>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</si>
  <si>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</si>
  <si>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</si>
  <si>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</si>
  <si>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</si>
  <si>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</si>
  <si>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</si>
  <si>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</si>
  <si>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</si>
  <si>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</si>
  <si>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</si>
  <si>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</si>
  <si>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</si>
  <si>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</si>
  <si>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</si>
  <si>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</si>
  <si>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</si>
  <si>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</si>
  <si>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</si>
  <si>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</si>
  <si>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</si>
  <si>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</si>
  <si>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</si>
  <si>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</si>
  <si>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</si>
  <si>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</si>
  <si>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</si>
  <si>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</si>
  <si>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</si>
  <si>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</si>
  <si>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</si>
  <si>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</si>
  <si>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</si>
  <si>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</si>
  <si>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</si>
  <si>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</si>
  <si>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</si>
  <si>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</si>
  <si>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</si>
  <si>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</si>
  <si>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</si>
  <si>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</si>
  <si>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</si>
  <si>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</si>
  <si>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</si>
  <si>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</si>
  <si>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</si>
  <si>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</si>
  <si>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</si>
  <si>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</si>
  <si>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</si>
  <si>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</si>
  <si>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</si>
  <si>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</si>
  <si>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</si>
  <si>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</si>
  <si>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</si>
  <si>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</si>
  <si>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</si>
  <si>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</si>
  <si>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</si>
  <si>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</si>
  <si>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</si>
  <si>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</si>
  <si>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</si>
  <si>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</si>
  <si>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</si>
  <si>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</si>
  <si>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PCM-20251208-00000556</t>
  </si>
  <si>
    <t xml:space="preserve">Team on way need 90 min </t>
  </si>
  <si>
    <t>PCM-20251208-00000623</t>
  </si>
  <si>
    <t xml:space="preserve">Team on way need 150 min </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</si>
  <si>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</si>
  <si>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</si>
  <si>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</si>
  <si>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</si>
  <si>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</si>
  <si>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</si>
  <si>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</si>
  <si>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</si>
  <si>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</si>
  <si>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</si>
  <si>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</si>
  <si>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PCM-20251207-00002391</t>
  </si>
  <si>
    <t>site has access issue at night inside desert area &amp; ETA 40 min</t>
  </si>
  <si>
    <t xml:space="preserve"> PCM-20250215-00000830 </t>
  </si>
  <si>
    <t>LTE site still down and  site located in aramco area access issue need special permission</t>
  </si>
  <si>
    <t>PCM-20251206-00000937</t>
  </si>
  <si>
    <t>Site located inside Airport ,limit access during working Hrs/ day only</t>
  </si>
  <si>
    <t>PCM-20251207-00002149</t>
  </si>
  <si>
    <t xml:space="preserve">Access issue, Site having Rent Issue owner refused to give access </t>
  </si>
  <si>
    <t>NO PCM</t>
  </si>
  <si>
    <t>heavy rain in area and team saving hub site after hub site restored TRM shared power issue in MAS0030  50 mins</t>
  </si>
  <si>
    <t>Major issue in the SCECO meter ,The sceco wall containing all the meters which serving the building has been collapsed</t>
  </si>
  <si>
    <t xml:space="preserve"> the flood cut the road ,team faced access issue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</si>
  <si>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</si>
  <si>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</si>
  <si>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</si>
  <si>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</si>
  <si>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</si>
  <si>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</si>
  <si>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</si>
  <si>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</si>
  <si>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</si>
  <si>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</si>
  <si>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PCM-20251207-00000931</t>
  </si>
  <si>
    <t>Site down and security not allowing team to access due to pending rent issue</t>
  </si>
  <si>
    <t>PCM-20251207-00001656</t>
  </si>
  <si>
    <t>SCECO Power NA, site located on main Road not able to connect PG , team make SCECO Complain and waiting their (complain NO 2904213951)</t>
  </si>
  <si>
    <t>PCM-20251208-00000393</t>
  </si>
  <si>
    <t xml:space="preserve"> power cable burnt and team at site 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</si>
</sst>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23" fillId="9" borderId="10" xfId="0" applyFont="1" applyFill="1" applyBorder="1" applyAlignment="1">
      <alignment horizontal="center" vertical="center"/>
    </xf>
    <xf numFmtId="0" fontId="32" fillId="0" borderId="0" xfId="0" applyFont="1"/>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79" totalsRowShown="0" headerRowDxfId="96" dataDxfId="95" headerRowBorderDxfId="93" tableBorderDxfId="94" totalsRowBorderDxfId="92">
  <autoFilter ref="A1:L17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66" totalsRowShown="0" headerRowDxfId="79" dataDxfId="78" headerRowBorderDxfId="76" tableBorderDxfId="77" totalsRowBorderDxfId="75">
  <autoFilter ref="A1:L26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09" totalsRowShown="0" headerRowDxfId="62" dataDxfId="61" headerRowBorderDxfId="59" tableBorderDxfId="60">
  <autoFilter ref="A1:L90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43" totalsRowShown="0" headerRowDxfId="46" dataDxfId="45" headerRowBorderDxfId="43" tableBorderDxfId="44" totalsRowBorderDxfId="42">
  <autoFilter ref="A1:L14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4" totalsRowShown="0" headerRowDxfId="29" dataDxfId="28" headerRowBorderDxfId="26" tableBorderDxfId="27">
  <autoFilter ref="A1:L6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94" totalsRowShown="0" headerRowDxfId="13" tableBorderDxfId="12">
  <autoFilter ref="A1:L394"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79"/>
  <sheetViews>
    <sheetView tabSelected="1" workbookViewId="0">
      <selection activeCell="K7" sqref="K7"/>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50.25" customHeight="1">
      <c r="A2" s="59" t="s">
        <v>39105</v>
      </c>
      <c r="B2" s="56" t="str">
        <f>IFERROR(VLOOKUP(D2,DB!A:K,11,0),"")</f>
        <v>R1</v>
      </c>
      <c r="C2" s="56">
        <v>1</v>
      </c>
      <c r="D2" s="75" t="s">
        <v>11783</v>
      </c>
      <c r="E2" s="60" t="s">
        <v>39106</v>
      </c>
      <c r="F2" s="73">
        <v>45662.948425925926</v>
      </c>
      <c r="G2" s="63">
        <f t="shared" ref="G2" ca="1" si="0">IFERROR(NOW()-F2,"-")</f>
        <v>336.32010138889018</v>
      </c>
      <c r="H2" s="73">
        <v>45662.943402777775</v>
      </c>
      <c r="I2" s="56" t="str">
        <f>IFERROR(VLOOKUP(D2,DB!A:F,6,0),"")</f>
        <v>Generator-SG</v>
      </c>
      <c r="J2" s="56" t="str">
        <f>IFERROR(VLOOKUP(D2,DB!A:G,7,0),"")</f>
        <v>Dead</v>
      </c>
      <c r="K2" s="64" t="s">
        <v>39107</v>
      </c>
      <c r="L2" s="62" t="str">
        <f>IFERROR(VLOOKUP(D2,DB!A:I,9,0),"")</f>
        <v>Latis</v>
      </c>
    </row>
    <row r="3" spans="1:15" ht="27.75" customHeight="1">
      <c r="A3" s="125" t="s">
        <v>39108</v>
      </c>
      <c r="B3" s="124" t="str">
        <f>IFERROR(VLOOKUP(D3,DB!A:K,11,0),"")</f>
        <v>R1</v>
      </c>
      <c r="C3" s="124">
        <v>1</v>
      </c>
      <c r="D3" s="56" t="s">
        <v>12732</v>
      </c>
      <c r="E3" s="123" t="s">
        <v>39106</v>
      </c>
      <c r="F3" s="122">
        <v>45999.230555555558</v>
      </c>
      <c r="G3" s="121">
        <f ca="1">IFERROR(NOW()-F3,"-")</f>
        <v>3.7971759258653037E-2</v>
      </c>
      <c r="H3" s="122">
        <v>45999.225682870368</v>
      </c>
      <c r="I3" s="124" t="str">
        <f>IFERROR(VLOOKUP(D3,DB!A:F,6,0),"")</f>
        <v>Generator-SG</v>
      </c>
      <c r="J3" s="124" t="str">
        <f>IFERROR(VLOOKUP(D3,DB!A:G,7,0),"")</f>
        <v>Dead</v>
      </c>
      <c r="K3" s="120" t="s">
        <v>39109</v>
      </c>
      <c r="L3" s="119" t="str">
        <f>IFERROR(VLOOKUP(D3,DB!A:I,9,0),"")</f>
        <v>Latis</v>
      </c>
    </row>
    <row r="4" spans="1:15" ht="15" customHeight="1">
      <c r="A4" s="125" t="s">
        <v>39110</v>
      </c>
      <c r="B4" s="124" t="str">
        <f>IFERROR(VLOOKUP(D4,DB!A:K,11,0),"")</f>
        <v>R1</v>
      </c>
      <c r="C4" s="124">
        <v>3</v>
      </c>
      <c r="D4" s="56" t="s">
        <v>9922</v>
      </c>
      <c r="E4" s="123" t="s">
        <v>39106</v>
      </c>
      <c r="F4" s="122">
        <v>45999.265844907408</v>
      </c>
      <c r="G4" s="121">
        <f ca="1">IFERROR(NOW()-F4,"-")</f>
        <v>2.6824074084288441E-3</v>
      </c>
      <c r="H4" s="122">
        <v>45999.259340277778</v>
      </c>
      <c r="I4" s="124" t="str">
        <f>IFERROR(VLOOKUP(D4,DB!A:F,6,0),"")</f>
        <v>SCECO</v>
      </c>
      <c r="J4" s="124" t="str">
        <f>IFERROR(VLOOKUP(D4,DB!A:G,7,0),"")</f>
        <v>Dead</v>
      </c>
      <c r="K4" s="120" t="s">
        <v>39111</v>
      </c>
      <c r="L4" s="119" t="str">
        <f>IFERROR(VLOOKUP(D4,DB!A:I,9,0),"")</f>
        <v>Latis</v>
      </c>
    </row>
    <row r="5" spans="1:15" ht="15" customHeight="1">
      <c r="A5" s="125"/>
      <c r="B5" s="124" t="str">
        <f>IFERROR(VLOOKUP(D5,DB!A:K,11,0),"")</f>
        <v/>
      </c>
      <c r="C5" s="124"/>
      <c r="D5" s="56"/>
      <c r="E5" s="123"/>
      <c r="F5" s="122"/>
      <c r="G5" s="121">
        <f ca="1">IFERROR(NOW()-F5,"-")</f>
        <v>45999.268527314816</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45999.268527314816</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45999.268527314816</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45999.268527314816</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45999.268527314816</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45999.268527314816</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45999.268527314816</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45999.268527314816</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45999.268527314816</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45999.268527314816</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45999.268527314816</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45999.268527314816</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45999.268527314816</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45999.268527314816</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45999.268527314816</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45999.268527314816</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45999.268527314816</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45999.268527314816</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45999.268527314816</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45999.268527314816</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45999.268527314816</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45999.268527314816</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45999.268527314816</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45999.268527314816</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45999.268527314816</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45999.268527314816</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45999.268527314816</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45999.268527314816</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45999.268527314816</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45999.268527314816</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45999.268527314816</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45999.268527314816</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45999.268527314816</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45999.268527314816</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45999.268527314816</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45999.268527314816</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45999.268527314816</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45999.268527314816</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45999.268527314816</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45999.268527314816</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45999.268527314816</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45999.268527314816</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45999.268527314816</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45999.268527314816</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45999.268527314816</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45999.268527314816</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45999.268527314816</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45999.268527314816</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45999.268527314816</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45999.268527314816</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45999.268527314816</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45999.268527314816</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45999.268527314816</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45999.268527314816</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45999.268527314816</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45999.268527314816</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45999.268527314816</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45999.268527314816</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45999.268527314816</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45999.268527314816</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45999.268527314816</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45999.268527314816</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45999.268527314816</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45999.268527314816</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45999.268527314816</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45999.268527314816</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45999.268527314816</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45999.268527314816</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45999.268527314816</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45999.268527314816</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45999.268527314816</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45999.268527314816</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45999.268527314816</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45999.268527314816</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45999.268527314816</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45999.268527314816</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45999.268527314816</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45999.268527314816</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45999.268527314816</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45999.268527314816</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45999.268527314816</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45999.268527314816</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45999.268527314816</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45999.268527314816</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45999.268527314816</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45999.268527314816</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45999.268527314816</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45999.268527314816</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45999.268527314816</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45999.268527314816</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45999.268527314816</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45999.268527314816</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45999.268527314816</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45999.268527314816</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45999.268527314816</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45999.268527314816</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45999.268527314816</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45999.268527314816</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45999.268527314816</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45999.268527314816</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45999.268527314816</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45999.268527314816</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45999.268527314816</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45999.268527314816</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45999.268527314816</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45999.268527314816</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45999.268527314816</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45999.268527314816</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45999.268527314816</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45999.268527314816</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45999.268527314816</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45999.268527314816</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45999.268527314816</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45999.268527314816</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45999.268527314816</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45999.268527314816</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45999.268527314816</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45999.268527314816</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45999.268527314816</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45999.268527314816</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45999.268527314816</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45999.268527314816</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45999.268527314816</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45999.268527314816</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45999.268527314816</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45999.268527314816</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45999.268527314816</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45999.268527314816</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45999.268527314816</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45999.268527314816</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45999.268527314816</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45999.268527314816</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45999.268527314816</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45999.268527314816</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45999.268527314816</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45999.268527314816</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45999.268527314816</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45999.268527314816</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45999.268527314816</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45999.268527314816</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45999.268527314816</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45999.268527314816</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45999.268527314816</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45999.268527314816</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45999.268527314816</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45999.268527314816</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45999.268527314816</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45999.268527314816</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45999.268527314816</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45999.268527314816</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45999.268527314816</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45999.268527314816</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45999.268527314816</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45999.268527314816</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45999.268527314816</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45999.268527314816</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45999.268527314816</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45999.268527314816</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45999.268527314816</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45999.268527314816</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45999.268527314816</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45999.268527314816</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45999.268527314816</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45999.268527314816</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45999.268527314816</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45999.268527314816</v>
      </c>
      <c r="H170" s="122"/>
      <c r="I170" s="124" t="str">
        <f>IFERROR(VLOOKUP(D170,DB!A:F,6,0),"")</f>
        <v/>
      </c>
      <c r="J170" s="124" t="str">
        <f>IFERROR(VLOOKUP(D170,DB!A:G,7,0),"")</f>
        <v/>
      </c>
      <c r="K170" s="120"/>
      <c r="L170" s="119" t="str">
        <f>IFERROR(VLOOKUP(D170,DB!A:I,9,0),"")</f>
        <v/>
      </c>
    </row>
    <row r="171" spans="1:12" ht="15" customHeight="1">
      <c r="A171" s="125"/>
      <c r="B171" s="124" t="str">
        <f>IFERROR(VLOOKUP(D171,DB!A:K,11,0),"")</f>
        <v/>
      </c>
      <c r="C171" s="124"/>
      <c r="D171" s="56"/>
      <c r="E171" s="123"/>
      <c r="F171" s="122"/>
      <c r="G171" s="121">
        <f ca="1">IFERROR(NOW()-F171,"-")</f>
        <v>45999.268527314816</v>
      </c>
      <c r="H171" s="122"/>
      <c r="I171" s="124" t="str">
        <f>IFERROR(VLOOKUP(D171,DB!A:F,6,0),"")</f>
        <v/>
      </c>
      <c r="J171" s="124" t="str">
        <f>IFERROR(VLOOKUP(D171,DB!A:G,7,0),"")</f>
        <v/>
      </c>
      <c r="K171" s="120"/>
      <c r="L171" s="119" t="str">
        <f>IFERROR(VLOOKUP(D171,DB!A:I,9,0),"")</f>
        <v/>
      </c>
    </row>
    <row r="172" spans="1:12" ht="15" customHeight="1">
      <c r="A172" s="125"/>
      <c r="B172" s="124" t="str">
        <f>IFERROR(VLOOKUP(D172,DB!A:K,11,0),"")</f>
        <v/>
      </c>
      <c r="C172" s="124"/>
      <c r="D172" s="56"/>
      <c r="E172" s="123"/>
      <c r="F172" s="122"/>
      <c r="G172" s="121">
        <f ca="1">IFERROR(NOW()-F172,"-")</f>
        <v>45999.268527314816</v>
      </c>
      <c r="H172" s="122"/>
      <c r="I172" s="124" t="str">
        <f>IFERROR(VLOOKUP(D172,DB!A:F,6,0),"")</f>
        <v/>
      </c>
      <c r="J172" s="124" t="str">
        <f>IFERROR(VLOOKUP(D172,DB!A:G,7,0),"")</f>
        <v/>
      </c>
      <c r="K172" s="120"/>
      <c r="L172" s="119" t="str">
        <f>IFERROR(VLOOKUP(D172,DB!A:I,9,0),"")</f>
        <v/>
      </c>
    </row>
    <row r="173" spans="1:12" ht="15" customHeight="1">
      <c r="A173" s="125"/>
      <c r="B173" s="124" t="str">
        <f>IFERROR(VLOOKUP(D173,DB!A:K,11,0),"")</f>
        <v/>
      </c>
      <c r="C173" s="124"/>
      <c r="D173" s="56"/>
      <c r="E173" s="123"/>
      <c r="F173" s="122"/>
      <c r="G173" s="121">
        <f ca="1">IFERROR(NOW()-F173,"-")</f>
        <v>45999.268527314816</v>
      </c>
      <c r="H173" s="122"/>
      <c r="I173" s="124" t="str">
        <f>IFERROR(VLOOKUP(D173,DB!A:F,6,0),"")</f>
        <v/>
      </c>
      <c r="J173" s="124" t="str">
        <f>IFERROR(VLOOKUP(D173,DB!A:G,7,0),"")</f>
        <v/>
      </c>
      <c r="K173" s="120"/>
      <c r="L173" s="119" t="str">
        <f>IFERROR(VLOOKUP(D173,DB!A:I,9,0),"")</f>
        <v/>
      </c>
    </row>
    <row r="174" spans="1:12" ht="15" customHeight="1">
      <c r="A174" s="125"/>
      <c r="B174" s="124" t="str">
        <f>IFERROR(VLOOKUP(D174,DB!A:K,11,0),"")</f>
        <v/>
      </c>
      <c r="C174" s="124"/>
      <c r="D174" s="56"/>
      <c r="E174" s="123"/>
      <c r="F174" s="122"/>
      <c r="G174" s="121">
        <f ca="1">IFERROR(NOW()-F174,"-")</f>
        <v>45999.268527314816</v>
      </c>
      <c r="H174" s="122"/>
      <c r="I174" s="124" t="str">
        <f>IFERROR(VLOOKUP(D174,DB!A:F,6,0),"")</f>
        <v/>
      </c>
      <c r="J174" s="124" t="str">
        <f>IFERROR(VLOOKUP(D174,DB!A:G,7,0),"")</f>
        <v/>
      </c>
      <c r="K174" s="120"/>
      <c r="L174" s="119" t="str">
        <f>IFERROR(VLOOKUP(D174,DB!A:I,9,0),"")</f>
        <v/>
      </c>
    </row>
    <row r="175" spans="1:12" ht="15" customHeight="1">
      <c r="A175" s="125"/>
      <c r="B175" s="124" t="str">
        <f>IFERROR(VLOOKUP(D175,DB!A:K,11,0),"")</f>
        <v/>
      </c>
      <c r="C175" s="124"/>
      <c r="D175" s="56"/>
      <c r="E175" s="123"/>
      <c r="F175" s="122"/>
      <c r="G175" s="121">
        <f ca="1">IFERROR(NOW()-F175,"-")</f>
        <v>45999.268527314816</v>
      </c>
      <c r="H175" s="122"/>
      <c r="I175" s="124" t="str">
        <f>IFERROR(VLOOKUP(D175,DB!A:F,6,0),"")</f>
        <v/>
      </c>
      <c r="J175" s="124" t="str">
        <f>IFERROR(VLOOKUP(D175,DB!A:G,7,0),"")</f>
        <v/>
      </c>
      <c r="K175" s="120"/>
      <c r="L175" s="119" t="str">
        <f>IFERROR(VLOOKUP(D175,DB!A:I,9,0),"")</f>
        <v/>
      </c>
    </row>
    <row r="176" spans="1:12" ht="15" customHeight="1">
      <c r="A176" s="125"/>
      <c r="B176" s="124" t="str">
        <f>IFERROR(VLOOKUP(D176,DB!A:K,11,0),"")</f>
        <v/>
      </c>
      <c r="C176" s="124"/>
      <c r="D176" s="56"/>
      <c r="E176" s="123"/>
      <c r="F176" s="122"/>
      <c r="G176" s="121">
        <f ca="1">IFERROR(NOW()-F176,"-")</f>
        <v>45999.268527314816</v>
      </c>
      <c r="H176" s="122"/>
      <c r="I176" s="124" t="str">
        <f>IFERROR(VLOOKUP(D176,DB!A:F,6,0),"")</f>
        <v/>
      </c>
      <c r="J176" s="124" t="str">
        <f>IFERROR(VLOOKUP(D176,DB!A:G,7,0),"")</f>
        <v/>
      </c>
      <c r="K176" s="120"/>
      <c r="L176" s="119" t="str">
        <f>IFERROR(VLOOKUP(D176,DB!A:I,9,0),"")</f>
        <v/>
      </c>
    </row>
    <row r="177" spans="1:12" ht="15" customHeight="1">
      <c r="A177" s="125"/>
      <c r="B177" s="124" t="str">
        <f>IFERROR(VLOOKUP(D177,DB!A:K,11,0),"")</f>
        <v/>
      </c>
      <c r="C177" s="124"/>
      <c r="D177" s="56"/>
      <c r="E177" s="123"/>
      <c r="F177" s="122"/>
      <c r="G177" s="121">
        <f ca="1">IFERROR(NOW()-F177,"-")</f>
        <v>45999.268527314816</v>
      </c>
      <c r="H177" s="122"/>
      <c r="I177" s="124" t="str">
        <f>IFERROR(VLOOKUP(D177,DB!A:F,6,0),"")</f>
        <v/>
      </c>
      <c r="J177" s="124" t="str">
        <f>IFERROR(VLOOKUP(D177,DB!A:G,7,0),"")</f>
        <v/>
      </c>
      <c r="K177" s="120"/>
      <c r="L177" s="119" t="str">
        <f>IFERROR(VLOOKUP(D177,DB!A:I,9,0),"")</f>
        <v/>
      </c>
    </row>
    <row r="178" spans="1:12" ht="15" customHeight="1">
      <c r="A178" s="125"/>
      <c r="B178" s="124" t="str">
        <f>IFERROR(VLOOKUP(D178,DB!A:K,11,0),"")</f>
        <v/>
      </c>
      <c r="C178" s="124"/>
      <c r="D178" s="56"/>
      <c r="E178" s="123"/>
      <c r="F178" s="122"/>
      <c r="G178" s="121">
        <f ca="1">IFERROR(NOW()-F178,"-")</f>
        <v>45999.268527314816</v>
      </c>
      <c r="H178" s="122"/>
      <c r="I178" s="124" t="str">
        <f>IFERROR(VLOOKUP(D178,DB!A:F,6,0),"")</f>
        <v/>
      </c>
      <c r="J178" s="124" t="str">
        <f>IFERROR(VLOOKUP(D178,DB!A:G,7,0),"")</f>
        <v/>
      </c>
      <c r="K178" s="120"/>
      <c r="L178" s="119" t="str">
        <f>IFERROR(VLOOKUP(D178,DB!A:I,9,0),"")</f>
        <v/>
      </c>
    </row>
    <row r="179" spans="1:12" ht="15" customHeight="1">
      <c r="A179" s="125"/>
      <c r="B179" s="124" t="str">
        <f>IFERROR(VLOOKUP(D179,DB!A:K,11,0),"")</f>
        <v/>
      </c>
      <c r="C179" s="124"/>
      <c r="D179" s="56"/>
      <c r="E179" s="123"/>
      <c r="F179" s="122"/>
      <c r="G179" s="121">
        <f ca="1">IFERROR(NOW()-F179,"-")</f>
        <v>45999.268527314816</v>
      </c>
      <c r="H179" s="122"/>
      <c r="I179" s="124" t="str">
        <f>IFERROR(VLOOKUP(D179,DB!A:F,6,0),"")</f>
        <v/>
      </c>
      <c r="J179" s="124" t="str">
        <f>IFERROR(VLOOKUP(D179,DB!A:G,7,0),"")</f>
        <v/>
      </c>
      <c r="K179" s="120"/>
      <c r="L179" s="119" t="str">
        <f>IFERROR(VLOOKUP(D179,DB!A:I,9,0),"")</f>
        <v/>
      </c>
    </row>
  </sheetData>
  <customSheetViews>
    <customSheetView guid="{F6042A99-DD27-4453-835D-0834D95730CC}" filter="1" showAutoFilter="1">
      <pageMargins left="0" right="0" top="0" bottom="0" header="0" footer="0"/>
      <autoFilter ref="B1:M1" xr:uid="{DB2AA7BE-4F76-4EBA-A647-923CA223AACA}"/>
    </customSheetView>
  </customSheetViews>
  <dataValidations count="2">
    <dataValidation allowBlank="1" showInputMessage="1" showErrorMessage="1" sqref="E1" xr:uid="{5DBA255D-CDD9-49FB-AD3C-AF70AB4EE696}"/>
    <dataValidation type="list" allowBlank="1" showInputMessage="1" showErrorMessage="1" sqref="E2:E17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66"/>
  <sheetViews>
    <sheetView workbookViewId="0">
      <selection activeCell="J7" sqref="J7"/>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39112</v>
      </c>
      <c r="B2" s="58" t="s">
        <v>27</v>
      </c>
      <c r="C2" s="58">
        <v>1</v>
      </c>
      <c r="D2" s="58" t="s">
        <v>19608</v>
      </c>
      <c r="E2" s="81" t="s">
        <v>39113</v>
      </c>
      <c r="F2" s="71">
        <v>45322.056979166664</v>
      </c>
      <c r="G2" s="72" t="s">
        <v>39114</v>
      </c>
      <c r="H2" s="83">
        <v>45322.050729166665</v>
      </c>
      <c r="I2" s="58" t="s">
        <v>88</v>
      </c>
      <c r="J2" s="58" t="s">
        <v>65</v>
      </c>
      <c r="K2" s="82" t="s">
        <v>39115</v>
      </c>
      <c r="L2" s="58" t="s">
        <v>8215</v>
      </c>
    </row>
    <row r="3" spans="1:12" ht="31.5" customHeight="1">
      <c r="A3" s="58" t="s">
        <v>39116</v>
      </c>
      <c r="B3" s="58" t="str">
        <f>IFERROR(VLOOKUP(D3,DB!A:K,11,0),"")</f>
        <v>R2</v>
      </c>
      <c r="C3" s="58">
        <v>1</v>
      </c>
      <c r="D3" s="58" t="s">
        <v>25669</v>
      </c>
      <c r="E3" s="81" t="s">
        <v>39106</v>
      </c>
      <c r="F3" s="71">
        <v>45824.999837962961</v>
      </c>
      <c r="G3" s="72">
        <f t="shared" ref="G3" ca="1" si="0">IFERROR(NOW()-F3,"-")</f>
        <v>174.26868935185485</v>
      </c>
      <c r="H3" s="71">
        <v>45824.993587962963</v>
      </c>
      <c r="I3" s="58" t="str">
        <f>IFERROR(VLOOKUP(D3,DB!A:F,6,0),"")</f>
        <v>Generator-SG</v>
      </c>
      <c r="J3" s="58" t="str">
        <f>IFERROR(VLOOKUP(D3,DB!A:G,7,0),"")</f>
        <v>Good</v>
      </c>
      <c r="K3" s="82" t="s">
        <v>39117</v>
      </c>
      <c r="L3" s="58" t="str">
        <f>IFERROR(VLOOKUP(D3,DB!A:I,9,0),"")</f>
        <v>Latis</v>
      </c>
    </row>
    <row r="4" spans="1:12" ht="31.5" customHeight="1">
      <c r="A4" s="96" t="s">
        <v>39118</v>
      </c>
      <c r="B4" s="18" t="str">
        <f>IFERROR(VLOOKUP(D4,DB!A:K,11,0),"")</f>
        <v>R2</v>
      </c>
      <c r="C4" s="18">
        <v>1</v>
      </c>
      <c r="D4" s="18" t="s">
        <v>17800</v>
      </c>
      <c r="E4" s="81" t="s">
        <v>39106</v>
      </c>
      <c r="F4" s="97">
        <v>45984.387418981481</v>
      </c>
      <c r="G4" s="98">
        <f ca="1">IFERROR(NOW()-F4,"-")</f>
        <v>14.881108333334851</v>
      </c>
      <c r="H4" s="97">
        <v>45984.381168981483</v>
      </c>
      <c r="I4" s="18" t="str">
        <f>IFERROR(VLOOKUP(D4,DB!A:F,6,0),"")</f>
        <v>SCECO</v>
      </c>
      <c r="J4" s="18" t="str">
        <f>IFERROR(VLOOKUP(D4,DB!A:G,7,0),"")</f>
        <v>Vandalized</v>
      </c>
      <c r="K4" s="19" t="s">
        <v>39119</v>
      </c>
      <c r="L4" s="18" t="str">
        <f>IFERROR(VLOOKUP(D4,DB!A:I,9,0),"")</f>
        <v>Latis</v>
      </c>
    </row>
    <row r="5" spans="1:12" s="151" customFormat="1" ht="31.5" customHeight="1">
      <c r="A5" s="152" t="s">
        <v>39120</v>
      </c>
      <c r="B5" s="58" t="str">
        <f>IFERROR(VLOOKUP(D5,DB!A:K,11,0),"")</f>
        <v>R2</v>
      </c>
      <c r="C5" s="58">
        <v>1</v>
      </c>
      <c r="D5" s="58" t="s">
        <v>22828</v>
      </c>
      <c r="E5" s="81" t="s">
        <v>39121</v>
      </c>
      <c r="F5" s="71">
        <v>45997.355381944442</v>
      </c>
      <c r="G5" s="72">
        <f ca="1">IFERROR(NOW()-F5,"-")</f>
        <v>1.913145370373968</v>
      </c>
      <c r="H5" s="71">
        <v>45997.339432870373</v>
      </c>
      <c r="I5" s="58" t="str">
        <f>IFERROR(VLOOKUP(D5,DB!A:F,6,0),"")</f>
        <v>SCECO</v>
      </c>
      <c r="J5" s="58" t="str">
        <f>IFERROR(VLOOKUP(D5,DB!A:G,7,0),"")</f>
        <v>Dead</v>
      </c>
      <c r="K5" s="82" t="s">
        <v>39122</v>
      </c>
      <c r="L5" s="58" t="str">
        <f>IFERROR(VLOOKUP(D5,DB!A:I,9,0),"")</f>
        <v>Latis</v>
      </c>
    </row>
    <row r="6" spans="1:12" ht="31.5" customHeight="1">
      <c r="A6" s="96" t="s">
        <v>39123</v>
      </c>
      <c r="B6" s="18" t="str">
        <f>IFERROR(VLOOKUP(D6,DB!A:K,11,0),"")</f>
        <v>R2</v>
      </c>
      <c r="C6" s="18">
        <v>1</v>
      </c>
      <c r="D6" s="18" t="s">
        <v>26320</v>
      </c>
      <c r="E6" s="81" t="s">
        <v>39106</v>
      </c>
      <c r="F6" s="97">
        <v>45998.920648148145</v>
      </c>
      <c r="G6" s="98">
        <f ca="1">IFERROR(NOW()-F6,"-")</f>
        <v>0.34787916667119134</v>
      </c>
      <c r="H6" s="97">
        <v>45998.915729166663</v>
      </c>
      <c r="I6" s="18" t="str">
        <f>IFERROR(VLOOKUP(D6,DB!A:F,6,0),"")</f>
        <v>Power cube</v>
      </c>
      <c r="J6" s="18" t="str">
        <f>IFERROR(VLOOKUP(D6,DB!A:G,7,0),"")</f>
        <v>Good+No BB Design</v>
      </c>
      <c r="K6" s="82" t="s">
        <v>39124</v>
      </c>
      <c r="L6" s="18" t="str">
        <f>IFERROR(VLOOKUP(D6,DB!A:I,9,0),"")</f>
        <v>Latis</v>
      </c>
    </row>
    <row r="7" spans="1:12" ht="31.5" customHeight="1">
      <c r="A7" s="96"/>
      <c r="B7" s="18" t="str">
        <f>IFERROR(VLOOKUP(D7,DB!A:K,11,0),"")</f>
        <v/>
      </c>
      <c r="C7" s="18"/>
      <c r="D7" s="18"/>
      <c r="E7" s="81"/>
      <c r="F7" s="97"/>
      <c r="G7" s="98">
        <f ca="1">IFERROR(NOW()-F7,"-")</f>
        <v>45999.268527314816</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45999.268527314816</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45999.268527314816</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45999.268527314816</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45999.268527314816</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45999.268527314816</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45999.268527314816</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45999.268527314816</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45999.268527314816</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45999.268527314816</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45999.268527314816</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45999.268527314816</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45999.268527314816</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45999.268527314816</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45999.268527314816</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45999.268527314816</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45999.268527314816</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45999.268527314816</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45999.268527314816</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45999.268527314816</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45999.268527314816</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45999.268527314816</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45999.268527314816</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45999.268527314816</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45999.268527314816</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45999.268527314816</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45999.268527314816</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45999.268527314816</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45999.268527314816</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45999.268527314816</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45999.268527314816</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45999.268527314816</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45999.268527314816</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45999.268527314816</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45999.268527314816</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45999.268527314816</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45999.268527314816</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45999.268527314816</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45999.268527314816</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45999.268527314816</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45999.268527314816</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45999.268527314816</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45999.268527314816</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45999.268527314816</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45999.268527314816</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45999.268527314816</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45999.268527314816</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45999.268527314816</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45999.268527314816</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45999.268527314816</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45999.268527314816</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45999.268527314816</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45999.268527314816</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45999.268527314816</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45999.268527314816</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45999.268527314816</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45999.268527314816</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45999.268527314816</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45999.268527314816</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45999.268527314816</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45999.268527314816</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45999.268527314816</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45999.268527314816</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45999.268527314816</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45999.268527314816</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45999.268527314816</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45999.268527314816</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45999.268527314816</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45999.268527314816</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45999.268527314816</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45999.268527314816</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45999.268527314816</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45999.268527314816</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45999.268527314816</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45999.268527314816</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45999.268527314816</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45999.268527314816</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45999.268527314816</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45999.268527314816</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45999.268527314816</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45999.268527314816</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45999.268527314816</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45999.268527314816</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45999.268527314816</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45999.268527314816</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45999.268527314816</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45999.268527314816</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45999.268527314816</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45999.268527314816</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45999.268527314816</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45999.268527314816</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45999.268527314816</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45999.268527314816</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45999.268527314816</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45999.268527314816</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45999.268527314816</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45999.268527314816</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45999.268527314816</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45999.268527314816</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45999.268527314816</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45999.268527314816</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ca="1">IFERROR(NOW()-F108,"-")</f>
        <v>45999.268527314816</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ca="1">IFERROR(NOW()-F109,"-")</f>
        <v>45999.268527314816</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ca="1">IFERROR(NOW()-F110,"-")</f>
        <v>45999.268527314816</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81"/>
      <c r="F111" s="97"/>
      <c r="G111" s="98">
        <f ca="1">IFERROR(NOW()-F111,"-")</f>
        <v>45999.268527314816</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81"/>
      <c r="F112" s="97"/>
      <c r="G112" s="98">
        <f ca="1">IFERROR(NOW()-F112,"-")</f>
        <v>45999.268527314816</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81"/>
      <c r="F113" s="97"/>
      <c r="G113" s="98">
        <f ca="1">IFERROR(NOW()-F113,"-")</f>
        <v>45999.268527314816</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81"/>
      <c r="F114" s="97"/>
      <c r="G114" s="98">
        <f ca="1">IFERROR(NOW()-F114,"-")</f>
        <v>45999.268527314816</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81"/>
      <c r="F115" s="97"/>
      <c r="G115" s="98">
        <f ca="1">IFERROR(NOW()-F115,"-")</f>
        <v>45999.268527314816</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81"/>
      <c r="F116" s="97"/>
      <c r="G116" s="98">
        <f ca="1">IFERROR(NOW()-F116,"-")</f>
        <v>45999.268527314816</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81"/>
      <c r="F117" s="97"/>
      <c r="G117" s="98">
        <f ca="1">IFERROR(NOW()-F117,"-")</f>
        <v>45999.268527314816</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81"/>
      <c r="F118" s="97"/>
      <c r="G118" s="98">
        <f ca="1">IFERROR(NOW()-F118,"-")</f>
        <v>45999.268527314816</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81"/>
      <c r="F119" s="97"/>
      <c r="G119" s="98">
        <f ca="1">IFERROR(NOW()-F119,"-")</f>
        <v>45999.268527314816</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81"/>
      <c r="F120" s="97"/>
      <c r="G120" s="98">
        <f ca="1">IFERROR(NOW()-F120,"-")</f>
        <v>45999.268527314816</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81"/>
      <c r="F121" s="97"/>
      <c r="G121" s="98">
        <f ca="1">IFERROR(NOW()-F121,"-")</f>
        <v>45999.268527314816</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81"/>
      <c r="F122" s="97"/>
      <c r="G122" s="98">
        <f ca="1">IFERROR(NOW()-F122,"-")</f>
        <v>45999.268527314816</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81"/>
      <c r="F123" s="97"/>
      <c r="G123" s="98">
        <f ca="1">IFERROR(NOW()-F123,"-")</f>
        <v>45999.268527314816</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81"/>
      <c r="F124" s="97"/>
      <c r="G124" s="98">
        <f ca="1">IFERROR(NOW()-F124,"-")</f>
        <v>45999.268527314816</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81"/>
      <c r="F125" s="97"/>
      <c r="G125" s="98">
        <f ca="1">IFERROR(NOW()-F125,"-")</f>
        <v>45999.268527314816</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81"/>
      <c r="F126" s="97"/>
      <c r="G126" s="98">
        <f ca="1">IFERROR(NOW()-F126,"-")</f>
        <v>45999.268527314816</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81"/>
      <c r="F127" s="97"/>
      <c r="G127" s="98">
        <f ca="1">IFERROR(NOW()-F127,"-")</f>
        <v>45999.268527314816</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81"/>
      <c r="F128" s="97"/>
      <c r="G128" s="98">
        <f ca="1">IFERROR(NOW()-F128,"-")</f>
        <v>45999.268527314816</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81"/>
      <c r="F129" s="97"/>
      <c r="G129" s="98">
        <f ca="1">IFERROR(NOW()-F129,"-")</f>
        <v>45999.268527314816</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81"/>
      <c r="F130" s="97"/>
      <c r="G130" s="98">
        <f ca="1">IFERROR(NOW()-F130,"-")</f>
        <v>45999.268527314816</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81"/>
      <c r="F131" s="97"/>
      <c r="G131" s="98">
        <f ca="1">IFERROR(NOW()-F131,"-")</f>
        <v>45999.268527314816</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81"/>
      <c r="F132" s="97"/>
      <c r="G132" s="98">
        <f ca="1">IFERROR(NOW()-F132,"-")</f>
        <v>45999.268527314816</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81"/>
      <c r="F133" s="97"/>
      <c r="G133" s="98">
        <f ca="1">IFERROR(NOW()-F133,"-")</f>
        <v>45999.268527314816</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81"/>
      <c r="F134" s="97"/>
      <c r="G134" s="98">
        <f ca="1">IFERROR(NOW()-F134,"-")</f>
        <v>45999.268527314816</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81"/>
      <c r="F135" s="97"/>
      <c r="G135" s="98">
        <f ca="1">IFERROR(NOW()-F135,"-")</f>
        <v>45999.268527314816</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81"/>
      <c r="F136" s="97"/>
      <c r="G136" s="98">
        <f ca="1">IFERROR(NOW()-F136,"-")</f>
        <v>45999.268527314816</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81"/>
      <c r="F137" s="97"/>
      <c r="G137" s="98">
        <f ca="1">IFERROR(NOW()-F137,"-")</f>
        <v>45999.268527314816</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81"/>
      <c r="F138" s="97"/>
      <c r="G138" s="98">
        <f ca="1">IFERROR(NOW()-F138,"-")</f>
        <v>45999.268527314816</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45999.268527314816</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45999.268527314816</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45999.268527314816</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45999.268527314816</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45999.268527314816</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45999.268527314816</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45999.268527314816</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45999.268527314816</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45999.268527314816</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45999.268527314816</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45999.268527314816</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45999.268527314816</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45999.268527314816</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45999.268527314816</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45999.268527314816</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45999.268527314816</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45999.268527314816</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45999.268527314816</v>
      </c>
      <c r="H156" s="97"/>
      <c r="I156" s="18" t="str">
        <f>IFERROR(VLOOKUP(D156,DB!A:F,6,0),"")</f>
        <v/>
      </c>
      <c r="J156" s="18" t="str">
        <f>IFERROR(VLOOKUP(D156,DB!A:G,7,0),"")</f>
        <v/>
      </c>
      <c r="K156" s="19"/>
      <c r="L156" s="18" t="str">
        <f>IFERROR(VLOOKUP(D156,DB!A:I,9,0),"")</f>
        <v/>
      </c>
    </row>
    <row r="157" spans="1:12" ht="31.5" customHeight="1">
      <c r="A157" s="146"/>
      <c r="B157" s="147" t="str">
        <f>IFERROR(VLOOKUP(D157,DB!A:K,11,0),"")</f>
        <v/>
      </c>
      <c r="C157" s="147"/>
      <c r="D157" s="147"/>
      <c r="E157" s="147"/>
      <c r="F157" s="148"/>
      <c r="G157" s="149">
        <f ca="1">IFERROR(NOW()-F157,"-")</f>
        <v>45999.268527314816</v>
      </c>
      <c r="H157" s="148"/>
      <c r="I157" s="147" t="str">
        <f>IFERROR(VLOOKUP(D157,DB!A:F,6,0),"")</f>
        <v/>
      </c>
      <c r="J157" s="147" t="str">
        <f>IFERROR(VLOOKUP(D157,DB!A:G,7,0),"")</f>
        <v/>
      </c>
      <c r="K157" s="150"/>
      <c r="L157" s="147" t="str">
        <f>IFERROR(VLOOKUP(D157,DB!A:I,9,0),"")</f>
        <v/>
      </c>
    </row>
    <row r="158" spans="1:12" ht="31.5" customHeight="1">
      <c r="A158" s="96"/>
      <c r="B158" s="18" t="str">
        <f>IFERROR(VLOOKUP(D158,DB!A:K,11,0),"")</f>
        <v/>
      </c>
      <c r="C158" s="18"/>
      <c r="D158" s="18"/>
      <c r="E158" s="18"/>
      <c r="F158" s="97"/>
      <c r="G158" s="98">
        <f ca="1">IFERROR(NOW()-F158,"-")</f>
        <v>45999.268527314816</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45999.268527314816</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45999.268527314816</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45999.268527314816</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45999.268527314816</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45999.268527314816</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45999.268527314816</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45999.268527314816</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45999.268527314816</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45999.268527314816</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45999.268527314816</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45999.268527314816</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45999.268527314816</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45999.268527314816</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45999.268527314816</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45999.268527314816</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45999.268527314816</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45999.268527314816</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45999.268527314816</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45999.268527314816</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45999.268527314816</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45999.268527314816</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45999.268527314816</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45999.268527314816</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45999.268527314816</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45999.268527314816</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45999.268527314816</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45999.268527314816</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45999.268527314816</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45999.268527314816</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45999.268527314816</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45999.268527314816</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45999.268527314816</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45999.268527314816</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45999.268527314816</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45999.268527314816</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45999.268527314816</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45999.268527314816</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45999.268527314816</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45999.268527314816</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45999.268527314816</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45999.268527314816</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45999.268527314816</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45999.268527314816</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45999.268527314816</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45999.268527314816</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45999.268527314816</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45999.268527314816</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45999.268527314816</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45999.268527314816</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45999.268527314816</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45999.268527314816</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45999.268527314816</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45999.268527314816</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45999.268527314816</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45999.268527314816</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45999.268527314816</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45999.268527314816</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45999.268527314816</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45999.268527314816</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45999.268527314816</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45999.268527314816</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45999.268527314816</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45999.268527314816</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45999.268527314816</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45999.268527314816</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45999.268527314816</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45999.268527314816</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45999.268527314816</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45999.268527314816</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45999.268527314816</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45999.268527314816</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45999.268527314816</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45999.268527314816</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45999.268527314816</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45999.268527314816</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45999.268527314816</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45999.268527314816</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45999.268527314816</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45999.268527314816</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45999.268527314816</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45999.268527314816</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45999.268527314816</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45999.268527314816</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45999.268527314816</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45999.268527314816</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45999.268527314816</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45999.268527314816</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45999.268527314816</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45999.268527314816</v>
      </c>
      <c r="H247" s="97"/>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7"/>
      <c r="G248" s="98">
        <f ca="1">IFERROR(NOW()-F248,"-")</f>
        <v>45999.268527314816</v>
      </c>
      <c r="H248" s="97"/>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7"/>
      <c r="G249" s="98">
        <f ca="1">IFERROR(NOW()-F249,"-")</f>
        <v>45999.268527314816</v>
      </c>
      <c r="H249" s="97"/>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7"/>
      <c r="G250" s="98">
        <f ca="1">IFERROR(NOW()-F250,"-")</f>
        <v>45999.268527314816</v>
      </c>
      <c r="H250" s="97"/>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7"/>
      <c r="G251" s="98">
        <f ca="1">IFERROR(NOW()-F251,"-")</f>
        <v>45999.268527314816</v>
      </c>
      <c r="H251" s="97"/>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7"/>
      <c r="G252" s="98">
        <f ca="1">IFERROR(NOW()-F252,"-")</f>
        <v>45999.268527314816</v>
      </c>
      <c r="H252" s="97"/>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7"/>
      <c r="G253" s="98">
        <f ca="1">IFERROR(NOW()-F253,"-")</f>
        <v>45999.268527314816</v>
      </c>
      <c r="H253" s="97"/>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7"/>
      <c r="G254" s="98">
        <f ca="1">IFERROR(NOW()-F254,"-")</f>
        <v>45999.268527314816</v>
      </c>
      <c r="H254" s="97"/>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7"/>
      <c r="G255" s="98">
        <f ca="1">IFERROR(NOW()-F255,"-")</f>
        <v>45999.268527314816</v>
      </c>
      <c r="H255" s="97"/>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7"/>
      <c r="G256" s="98">
        <f ca="1">IFERROR(NOW()-F256,"-")</f>
        <v>45999.268527314816</v>
      </c>
      <c r="H256" s="97"/>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7"/>
      <c r="G257" s="98">
        <f ca="1">IFERROR(NOW()-F257,"-")</f>
        <v>45999.268527314816</v>
      </c>
      <c r="H257" s="97"/>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7"/>
      <c r="G258" s="98">
        <f ca="1">IFERROR(NOW()-F258,"-")</f>
        <v>45999.268527314816</v>
      </c>
      <c r="H258" s="97"/>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7"/>
      <c r="G259" s="98">
        <f ca="1">IFERROR(NOW()-F259,"-")</f>
        <v>45999.268527314816</v>
      </c>
      <c r="H259" s="97"/>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7"/>
      <c r="G260" s="98">
        <f ca="1">IFERROR(NOW()-F260,"-")</f>
        <v>45999.268527314816</v>
      </c>
      <c r="H260" s="97"/>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7"/>
      <c r="G261" s="98">
        <f ca="1">IFERROR(NOW()-F261,"-")</f>
        <v>45999.268527314816</v>
      </c>
      <c r="H261" s="97"/>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7"/>
      <c r="G262" s="98">
        <f ca="1">IFERROR(NOW()-F262,"-")</f>
        <v>45999.268527314816</v>
      </c>
      <c r="H262" s="97"/>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7"/>
      <c r="G263" s="98">
        <f ca="1">IFERROR(NOW()-F263,"-")</f>
        <v>45999.268527314816</v>
      </c>
      <c r="H263" s="97"/>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7"/>
      <c r="G264" s="98">
        <f ca="1">IFERROR(NOW()-F264,"-")</f>
        <v>45999.268527314816</v>
      </c>
      <c r="H264" s="97"/>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7"/>
      <c r="G265" s="98">
        <f ca="1">IFERROR(NOW()-F265,"-")</f>
        <v>45999.268527314816</v>
      </c>
      <c r="H265" s="97"/>
      <c r="I265" s="18" t="str">
        <f>IFERROR(VLOOKUP(D265,DB!A:F,6,0),"")</f>
        <v/>
      </c>
      <c r="J265" s="18" t="str">
        <f>IFERROR(VLOOKUP(D265,DB!A:G,7,0),"")</f>
        <v/>
      </c>
      <c r="K265" s="19"/>
      <c r="L265" s="18" t="str">
        <f>IFERROR(VLOOKUP(D265,DB!A:I,9,0),"")</f>
        <v/>
      </c>
    </row>
    <row r="266" spans="1:12" ht="31.5" customHeight="1">
      <c r="A266" s="146"/>
      <c r="B266" s="147" t="str">
        <f>IFERROR(VLOOKUP(D266,DB!A:K,11,0),"")</f>
        <v/>
      </c>
      <c r="C266" s="147"/>
      <c r="D266" s="147"/>
      <c r="E266" s="147"/>
      <c r="F266" s="148"/>
      <c r="G266" s="149">
        <f ca="1">IFERROR(NOW()-F266,"-")</f>
        <v>45999.268527314816</v>
      </c>
      <c r="H266" s="148"/>
      <c r="I266" s="147" t="str">
        <f>IFERROR(VLOOKUP(D266,DB!A:F,6,0),"")</f>
        <v/>
      </c>
      <c r="J266" s="147" t="str">
        <f>IFERROR(VLOOKUP(D266,DB!A:G,7,0),"")</f>
        <v/>
      </c>
      <c r="K266" s="150"/>
      <c r="L266" s="147" t="str">
        <f>IFERROR(VLOOKUP(D266,DB!A:I,9,0),"")</f>
        <v/>
      </c>
    </row>
  </sheetData>
  <dataValidations count="2">
    <dataValidation allowBlank="1" showInputMessage="1" showErrorMessage="1" sqref="E1" xr:uid="{4D935161-CDD3-4592-B877-3FB59C99E142}"/>
    <dataValidation type="list" allowBlank="1" showInputMessage="1" showErrorMessage="1" sqref="E3:E13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09"/>
  <sheetViews>
    <sheetView workbookViewId="0">
      <selection activeCell="H2" sqref="H2"/>
    </sheetView>
  </sheetViews>
  <sheetFormatPr defaultColWidth="9" defaultRowHeight="15" customHeight="1"/>
  <cols>
    <col min="1" max="1" width="22.19921875" style="24" customWidth="1"/>
    <col min="2" max="2" width="5.8984375" style="24" customWidth="1"/>
    <col min="3" max="3" width="13.39843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1.5976562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153"/>
      <c r="E2" s="18"/>
      <c r="F2" s="20"/>
      <c r="G2" s="21">
        <f t="shared" ref="G2:G62" ca="1" si="0">IFERROR(NOW()-F2,"-")</f>
        <v>45999.268527314816</v>
      </c>
      <c r="H2" s="22"/>
      <c r="I2" s="19" t="str">
        <f>IFERROR(VLOOKUP(D2,DB!A:F,6,0),"")</f>
        <v/>
      </c>
      <c r="J2" s="18" t="str">
        <f>IFERROR(VLOOKUP(D2,DB!A:G,7,0),"")</f>
        <v/>
      </c>
      <c r="K2" s="42"/>
      <c r="L2" s="23" t="str">
        <f>IFERROR(VLOOKUP(D2,DB!A:I,9,0),"")</f>
        <v/>
      </c>
    </row>
    <row r="3" spans="1:13" ht="15" customHeight="1">
      <c r="A3" s="19"/>
      <c r="B3" s="58" t="str">
        <f>IFERROR(VLOOKUP(D3,DB!A:K,11,0),"")</f>
        <v/>
      </c>
      <c r="C3" s="18"/>
      <c r="D3" s="153"/>
      <c r="E3" s="18"/>
      <c r="F3" s="20"/>
      <c r="G3" s="21">
        <f t="shared" ca="1" si="0"/>
        <v>45999.268527314816</v>
      </c>
      <c r="H3" s="22"/>
      <c r="I3" s="19" t="str">
        <f>IFERROR(VLOOKUP(D3,DB!A:F,6,0),"")</f>
        <v/>
      </c>
      <c r="J3" s="18" t="str">
        <f>IFERROR(VLOOKUP(D3,DB!A:G,7,0),"")</f>
        <v/>
      </c>
      <c r="K3" s="42"/>
      <c r="L3" s="23" t="str">
        <f>IFERROR(VLOOKUP(D3,DB!A:I,9,0),"")</f>
        <v/>
      </c>
    </row>
    <row r="4" spans="1:13" ht="15" customHeight="1">
      <c r="A4" s="19"/>
      <c r="B4" s="58" t="str">
        <f>IFERROR(VLOOKUP(D4,DB!A:K,11,0),"")</f>
        <v/>
      </c>
      <c r="C4" s="18"/>
      <c r="D4" s="58"/>
      <c r="E4" s="18"/>
      <c r="F4" s="20"/>
      <c r="G4" s="21">
        <f t="shared" ca="1" si="0"/>
        <v>45999.268527314816</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45999.268527314816</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45999.268527314816</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45999.268527314816</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45999.268527314816</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45999.268527314816</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45999.268527314816</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45999.268527314816</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45999.268527314816</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0"/>
        <v>45999.268527314816</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0"/>
        <v>45999.268527314816</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c r="E15" s="18"/>
      <c r="F15" s="20"/>
      <c r="G15" s="21">
        <f t="shared" ca="1" si="0"/>
        <v>45999.268527314816</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0"/>
        <v>45999.268527314816</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c r="E17" s="18"/>
      <c r="F17" s="20"/>
      <c r="G17" s="21">
        <f t="shared" ca="1" si="0"/>
        <v>45999.268527314816</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45999.268527314816</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45999.268527314816</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45999.268527314816</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45999.268527314816</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45999.268527314816</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45999.268527314816</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45999.268527314816</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45999.268527314816</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45999.268527314816</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45999.268527314816</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45999.268527314816</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45999.268527314816</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45999.268527314816</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45999.268527314816</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45999.268527314816</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45999.268527314816</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45999.268527314816</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45999.268527314816</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45999.268527314816</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45999.268527314816</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45999.268527314816</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45999.268527314816</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45999.268527314816</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45999.268527314816</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45999.268527314816</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45999.268527314816</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45999.268527314816</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0"/>
        <v>45999.268527314816</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0"/>
        <v>45999.268527314816</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0"/>
        <v>45999.268527314816</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0"/>
        <v>45999.268527314816</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0"/>
        <v>45999.268527314816</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0"/>
        <v>45999.268527314816</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0"/>
        <v>45999.268527314816</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0"/>
        <v>45999.268527314816</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0"/>
        <v>45999.268527314816</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0"/>
        <v>45999.268527314816</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0"/>
        <v>45999.268527314816</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0"/>
        <v>45999.268527314816</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0"/>
        <v>45999.268527314816</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0"/>
        <v>45999.268527314816</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0"/>
        <v>45999.268527314816</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0"/>
        <v>45999.268527314816</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0"/>
        <v>45999.268527314816</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0"/>
        <v>45999.268527314816</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ref="G63:G126" ca="1" si="1">IFERROR(NOW()-F63,"-")</f>
        <v>45999.268527314816</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45999.268527314816</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45999.268527314816</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45999.268527314816</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45999.268527314816</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45999.268527314816</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45999.268527314816</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45999.268527314816</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45999.268527314816</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45999.268527314816</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45999.268527314816</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45999.268527314816</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45999.268527314816</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45999.268527314816</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45999.268527314816</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45999.268527314816</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45999.268527314816</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45999.268527314816</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45999.268527314816</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45999.268527314816</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45999.268527314816</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45999.268527314816</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45999.268527314816</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45999.268527314816</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45999.268527314816</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45999.268527314816</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45999.268527314816</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45999.268527314816</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45999.268527314816</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45999.268527314816</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45999.268527314816</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45999.268527314816</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45999.268527314816</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45999.268527314816</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45999.268527314816</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45999.268527314816</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45999.268527314816</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45999.268527314816</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45999.268527314816</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45999.268527314816</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45999.268527314816</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45999.268527314816</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45999.268527314816</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45999.268527314816</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45999.268527314816</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45999.268527314816</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1"/>
        <v>45999.268527314816</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1"/>
        <v>45999.268527314816</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1"/>
        <v>45999.268527314816</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1"/>
        <v>45999.268527314816</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1"/>
        <v>45999.268527314816</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1"/>
        <v>45999.268527314816</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1"/>
        <v>45999.268527314816</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1"/>
        <v>45999.268527314816</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1"/>
        <v>45999.268527314816</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1"/>
        <v>45999.268527314816</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1"/>
        <v>45999.268527314816</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1"/>
        <v>45999.268527314816</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1"/>
        <v>45999.268527314816</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1"/>
        <v>45999.268527314816</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1"/>
        <v>45999.268527314816</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1"/>
        <v>45999.268527314816</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1"/>
        <v>45999.268527314816</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1"/>
        <v>45999.268527314816</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ref="G127:G190" ca="1" si="2">IFERROR(NOW()-F127,"-")</f>
        <v>45999.268527314816</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45999.268527314816</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45999.268527314816</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45999.268527314816</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45999.268527314816</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45999.268527314816</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45999.268527314816</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45999.268527314816</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45999.268527314816</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45999.268527314816</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45999.268527314816</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45999.268527314816</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45999.268527314816</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45999.268527314816</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45999.268527314816</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45999.268527314816</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45999.268527314816</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45999.268527314816</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45999.268527314816</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45999.268527314816</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45999.268527314816</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45999.268527314816</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45999.268527314816</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45999.268527314816</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45999.268527314816</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45999.268527314816</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45999.268527314816</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45999.268527314816</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45999.268527314816</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45999.268527314816</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45999.268527314816</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45999.268527314816</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45999.268527314816</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45999.268527314816</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45999.268527314816</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45999.268527314816</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45999.268527314816</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45999.268527314816</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45999.268527314816</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45999.268527314816</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45999.268527314816</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45999.268527314816</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45999.268527314816</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45999.268527314816</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45999.268527314816</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45999.268527314816</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2"/>
        <v>45999.268527314816</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2"/>
        <v>45999.268527314816</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2"/>
        <v>45999.268527314816</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2"/>
        <v>45999.268527314816</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2"/>
        <v>45999.268527314816</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2"/>
        <v>45999.268527314816</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2"/>
        <v>45999.268527314816</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2"/>
        <v>45999.268527314816</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2"/>
        <v>45999.268527314816</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2"/>
        <v>45999.268527314816</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2"/>
        <v>45999.268527314816</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2"/>
        <v>45999.268527314816</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2"/>
        <v>45999.268527314816</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2"/>
        <v>45999.268527314816</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2"/>
        <v>45999.268527314816</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2"/>
        <v>45999.268527314816</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2"/>
        <v>45999.268527314816</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2"/>
        <v>45999.268527314816</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ref="G191:G254" ca="1" si="3">IFERROR(NOW()-F191,"-")</f>
        <v>45999.268527314816</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45999.268527314816</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45999.268527314816</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45999.268527314816</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45999.268527314816</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45999.268527314816</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45999.268527314816</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45999.268527314816</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45999.268527314816</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45999.268527314816</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45999.268527314816</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45999.268527314816</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45999.268527314816</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45999.268527314816</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45999.268527314816</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45999.268527314816</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45999.268527314816</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45999.268527314816</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45999.268527314816</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45999.268527314816</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45999.268527314816</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45999.268527314816</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45999.268527314816</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45999.268527314816</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45999.268527314816</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45999.268527314816</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45999.268527314816</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45999.268527314816</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45999.268527314816</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45999.268527314816</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45999.268527314816</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45999.268527314816</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45999.268527314816</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45999.268527314816</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45999.268527314816</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45999.268527314816</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45999.268527314816</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45999.268527314816</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45999.268527314816</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45999.268527314816</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45999.268527314816</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45999.268527314816</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45999.268527314816</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45999.268527314816</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45999.268527314816</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45999.268527314816</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3"/>
        <v>45999.268527314816</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3"/>
        <v>45999.268527314816</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3"/>
        <v>45999.268527314816</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3"/>
        <v>45999.268527314816</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3"/>
        <v>45999.268527314816</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3"/>
        <v>45999.268527314816</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3"/>
        <v>45999.268527314816</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3"/>
        <v>45999.268527314816</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3"/>
        <v>45999.268527314816</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3"/>
        <v>45999.268527314816</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3"/>
        <v>45999.268527314816</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3"/>
        <v>45999.268527314816</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3"/>
        <v>45999.268527314816</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3"/>
        <v>45999.268527314816</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3"/>
        <v>45999.268527314816</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3"/>
        <v>45999.268527314816</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3"/>
        <v>45999.268527314816</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3"/>
        <v>45999.268527314816</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ref="G255:G318" ca="1" si="4">IFERROR(NOW()-F255,"-")</f>
        <v>45999.268527314816</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45999.268527314816</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45999.268527314816</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45999.268527314816</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45999.268527314816</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45999.268527314816</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45999.268527314816</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45999.268527314816</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45999.268527314816</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45999.268527314816</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45999.268527314816</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45999.268527314816</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45999.268527314816</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45999.268527314816</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45999.268527314816</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45999.268527314816</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45999.268527314816</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45999.268527314816</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45999.268527314816</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45999.268527314816</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45999.268527314816</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45999.268527314816</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45999.268527314816</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45999.268527314816</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45999.268527314816</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45999.268527314816</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45999.268527314816</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45999.268527314816</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45999.268527314816</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45999.268527314816</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45999.268527314816</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45999.268527314816</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45999.268527314816</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45999.268527314816</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45999.268527314816</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45999.268527314816</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45999.268527314816</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45999.268527314816</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45999.268527314816</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45999.268527314816</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45999.268527314816</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45999.268527314816</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45999.268527314816</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45999.268527314816</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45999.268527314816</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45999.268527314816</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4"/>
        <v>45999.268527314816</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4"/>
        <v>45999.268527314816</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4"/>
        <v>45999.268527314816</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4"/>
        <v>45999.268527314816</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4"/>
        <v>45999.268527314816</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4"/>
        <v>45999.268527314816</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4"/>
        <v>45999.268527314816</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4"/>
        <v>45999.268527314816</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4"/>
        <v>45999.268527314816</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4"/>
        <v>45999.268527314816</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4"/>
        <v>45999.268527314816</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4"/>
        <v>45999.268527314816</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4"/>
        <v>45999.268527314816</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4"/>
        <v>45999.268527314816</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4"/>
        <v>45999.268527314816</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4"/>
        <v>45999.268527314816</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4"/>
        <v>45999.268527314816</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4"/>
        <v>45999.268527314816</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ref="G319:G382" ca="1" si="5">IFERROR(NOW()-F319,"-")</f>
        <v>45999.268527314816</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45999.268527314816</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45999.268527314816</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45999.268527314816</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45999.268527314816</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45999.268527314816</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45999.268527314816</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45999.268527314816</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45999.268527314816</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45999.268527314816</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45999.268527314816</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45999.268527314816</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45999.268527314816</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45999.268527314816</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45999.268527314816</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45999.268527314816</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45999.268527314816</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45999.268527314816</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45999.268527314816</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45999.268527314816</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45999.268527314816</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45999.268527314816</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45999.268527314816</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45999.268527314816</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45999.268527314816</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45999.268527314816</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45999.268527314816</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45999.268527314816</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45999.268527314816</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45999.268527314816</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45999.268527314816</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45999.268527314816</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45999.268527314816</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45999.268527314816</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45999.268527314816</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45999.268527314816</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45999.268527314816</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45999.268527314816</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45999.268527314816</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45999.268527314816</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45999.268527314816</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45999.268527314816</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45999.268527314816</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45999.268527314816</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45999.268527314816</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45999.268527314816</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5"/>
        <v>45999.268527314816</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5"/>
        <v>45999.268527314816</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5"/>
        <v>45999.268527314816</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5"/>
        <v>45999.268527314816</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5"/>
        <v>45999.268527314816</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5"/>
        <v>45999.268527314816</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5"/>
        <v>45999.268527314816</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5"/>
        <v>45999.268527314816</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5"/>
        <v>45999.268527314816</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5"/>
        <v>45999.268527314816</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5"/>
        <v>45999.268527314816</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5"/>
        <v>45999.268527314816</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5"/>
        <v>45999.268527314816</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5"/>
        <v>45999.268527314816</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5"/>
        <v>45999.268527314816</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5"/>
        <v>45999.268527314816</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5"/>
        <v>45999.268527314816</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5"/>
        <v>45999.268527314816</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ref="G383:G446" ca="1" si="6">IFERROR(NOW()-F383,"-")</f>
        <v>45999.268527314816</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45999.268527314816</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45999.268527314816</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45999.268527314816</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45999.268527314816</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45999.268527314816</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45999.268527314816</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45999.268527314816</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45999.268527314816</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45999.268527314816</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45999.268527314816</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45999.268527314816</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45999.268527314816</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45999.268527314816</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45999.268527314816</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45999.268527314816</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45999.268527314816</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45999.268527314816</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45999.268527314816</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45999.268527314816</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45999.268527314816</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45999.268527314816</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45999.268527314816</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45999.268527314816</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45999.268527314816</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45999.268527314816</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45999.268527314816</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45999.268527314816</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45999.268527314816</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45999.268527314816</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45999.268527314816</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45999.268527314816</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45999.268527314816</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45999.268527314816</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45999.268527314816</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45999.268527314816</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45999.268527314816</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45999.268527314816</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45999.268527314816</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45999.268527314816</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45999.268527314816</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45999.268527314816</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45999.268527314816</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45999.268527314816</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45999.268527314816</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45999.268527314816</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6"/>
        <v>45999.268527314816</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6"/>
        <v>45999.268527314816</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6"/>
        <v>45999.268527314816</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6"/>
        <v>45999.268527314816</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6"/>
        <v>45999.268527314816</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6"/>
        <v>45999.268527314816</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6"/>
        <v>45999.268527314816</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6"/>
        <v>45999.268527314816</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6"/>
        <v>45999.268527314816</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6"/>
        <v>45999.268527314816</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6"/>
        <v>45999.268527314816</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6"/>
        <v>45999.268527314816</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6"/>
        <v>45999.268527314816</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6"/>
        <v>45999.268527314816</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6"/>
        <v>45999.268527314816</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6"/>
        <v>45999.268527314816</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6"/>
        <v>45999.268527314816</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6"/>
        <v>45999.268527314816</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ref="G447:G510" ca="1" si="7">IFERROR(NOW()-F447,"-")</f>
        <v>45999.268527314816</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45999.268527314816</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45999.268527314816</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45999.268527314816</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45999.268527314816</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45999.268527314816</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45999.268527314816</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45999.268527314816</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45999.268527314816</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45999.268527314816</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45999.268527314816</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45999.268527314816</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45999.268527314816</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45999.268527314816</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45999.268527314816</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45999.268527314816</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45999.268527314816</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45999.268527314816</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45999.268527314816</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45999.268527314816</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45999.268527314816</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45999.268527314816</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45999.268527314816</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45999.268527314816</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45999.268527314816</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45999.268527314816</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45999.268527314816</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45999.268527314816</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45999.268527314816</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45999.268527314816</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45999.268527314816</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45999.268527314816</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45999.268527314816</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45999.268527314816</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45999.268527314816</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45999.268527314816</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45999.268527314816</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45999.268527314816</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45999.268527314816</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45999.268527314816</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45999.268527314816</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45999.268527314816</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45999.268527314816</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45999.268527314816</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45999.268527314816</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45999.268527314816</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7"/>
        <v>45999.268527314816</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7"/>
        <v>45999.268527314816</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7"/>
        <v>45999.268527314816</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7"/>
        <v>45999.268527314816</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7"/>
        <v>45999.268527314816</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7"/>
        <v>45999.268527314816</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7"/>
        <v>45999.268527314816</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7"/>
        <v>45999.268527314816</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7"/>
        <v>45999.268527314816</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7"/>
        <v>45999.268527314816</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7"/>
        <v>45999.268527314816</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7"/>
        <v>45999.268527314816</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7"/>
        <v>45999.268527314816</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7"/>
        <v>45999.268527314816</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7"/>
        <v>45999.268527314816</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7"/>
        <v>45999.268527314816</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7"/>
        <v>45999.268527314816</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7"/>
        <v>45999.268527314816</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ref="G511:G574" ca="1" si="8">IFERROR(NOW()-F511,"-")</f>
        <v>45999.268527314816</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45999.268527314816</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45999.268527314816</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45999.268527314816</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45999.268527314816</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45999.268527314816</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45999.268527314816</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45999.268527314816</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45999.268527314816</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45999.268527314816</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45999.268527314816</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45999.268527314816</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45999.268527314816</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45999.268527314816</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45999.268527314816</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45999.268527314816</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45999.268527314816</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45999.268527314816</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45999.268527314816</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45999.268527314816</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45999.268527314816</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45999.268527314816</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45999.268527314816</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45999.268527314816</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45999.268527314816</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45999.268527314816</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45999.268527314816</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45999.268527314816</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45999.268527314816</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45999.268527314816</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45999.268527314816</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45999.268527314816</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45999.268527314816</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45999.268527314816</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45999.268527314816</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45999.268527314816</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45999.268527314816</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45999.268527314816</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45999.268527314816</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45999.268527314816</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45999.268527314816</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45999.268527314816</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45999.268527314816</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45999.268527314816</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45999.268527314816</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45999.268527314816</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8"/>
        <v>45999.268527314816</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8"/>
        <v>45999.268527314816</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8"/>
        <v>45999.268527314816</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8"/>
        <v>45999.268527314816</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8"/>
        <v>45999.268527314816</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8"/>
        <v>45999.268527314816</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8"/>
        <v>45999.268527314816</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8"/>
        <v>45999.268527314816</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8"/>
        <v>45999.268527314816</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8"/>
        <v>45999.268527314816</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8"/>
        <v>45999.268527314816</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8"/>
        <v>45999.268527314816</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8"/>
        <v>45999.268527314816</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8"/>
        <v>45999.268527314816</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8"/>
        <v>45999.268527314816</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8"/>
        <v>45999.268527314816</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8"/>
        <v>45999.268527314816</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8"/>
        <v>45999.268527314816</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ref="G575:G638" ca="1" si="9">IFERROR(NOW()-F575,"-")</f>
        <v>45999.268527314816</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45999.268527314816</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45999.268527314816</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45999.268527314816</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45999.268527314816</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45999.268527314816</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45999.268527314816</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45999.268527314816</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45999.268527314816</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45999.268527314816</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45999.268527314816</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45999.268527314816</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45999.268527314816</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45999.268527314816</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45999.268527314816</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45999.268527314816</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45999.268527314816</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45999.268527314816</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45999.268527314816</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45999.268527314816</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45999.268527314816</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45999.268527314816</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45999.268527314816</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45999.268527314816</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45999.268527314816</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45999.268527314816</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45999.268527314816</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45999.268527314816</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45999.268527314816</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45999.268527314816</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45999.268527314816</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45999.268527314816</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45999.268527314816</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45999.268527314816</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45999.268527314816</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45999.268527314816</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45999.268527314816</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45999.268527314816</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45999.268527314816</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45999.268527314816</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45999.268527314816</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45999.268527314816</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45999.268527314816</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45999.268527314816</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45999.268527314816</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45999.268527314816</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9"/>
        <v>45999.268527314816</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9"/>
        <v>45999.268527314816</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9"/>
        <v>45999.268527314816</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9"/>
        <v>45999.268527314816</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9"/>
        <v>45999.268527314816</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9"/>
        <v>45999.268527314816</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9"/>
        <v>45999.268527314816</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9"/>
        <v>45999.268527314816</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9"/>
        <v>45999.268527314816</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9"/>
        <v>45999.268527314816</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9"/>
        <v>45999.268527314816</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9"/>
        <v>45999.268527314816</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9"/>
        <v>45999.268527314816</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9"/>
        <v>45999.268527314816</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9"/>
        <v>45999.268527314816</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9"/>
        <v>45999.268527314816</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9"/>
        <v>45999.268527314816</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9"/>
        <v>45999.268527314816</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ref="G639:G702" ca="1" si="10">IFERROR(NOW()-F639,"-")</f>
        <v>45999.268527314816</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45999.268527314816</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45999.268527314816</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45999.268527314816</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45999.268527314816</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45999.268527314816</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45999.268527314816</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45999.268527314816</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45999.268527314816</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45999.268527314816</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45999.268527314816</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45999.268527314816</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45999.268527314816</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45999.268527314816</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45999.268527314816</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45999.268527314816</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45999.268527314816</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45999.268527314816</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45999.268527314816</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45999.268527314816</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45999.268527314816</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45999.268527314816</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45999.268527314816</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45999.268527314816</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45999.268527314816</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45999.268527314816</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45999.268527314816</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45999.268527314816</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45999.268527314816</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45999.268527314816</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45999.268527314816</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45999.268527314816</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45999.268527314816</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45999.268527314816</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45999.268527314816</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45999.268527314816</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45999.268527314816</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45999.268527314816</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45999.268527314816</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45999.268527314816</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45999.268527314816</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45999.268527314816</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45999.268527314816</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45999.268527314816</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45999.268527314816</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45999.268527314816</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0"/>
        <v>45999.268527314816</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0"/>
        <v>45999.268527314816</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0"/>
        <v>45999.268527314816</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0"/>
        <v>45999.268527314816</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0"/>
        <v>45999.268527314816</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0"/>
        <v>45999.268527314816</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0"/>
        <v>45999.268527314816</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0"/>
        <v>45999.268527314816</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0"/>
        <v>45999.268527314816</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0"/>
        <v>45999.268527314816</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0"/>
        <v>45999.268527314816</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0"/>
        <v>45999.268527314816</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0"/>
        <v>45999.268527314816</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0"/>
        <v>45999.268527314816</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0"/>
        <v>45999.268527314816</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0"/>
        <v>45999.268527314816</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0"/>
        <v>45999.268527314816</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0"/>
        <v>45999.268527314816</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ref="G703:G766" ca="1" si="11">IFERROR(NOW()-F703,"-")</f>
        <v>45999.268527314816</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45999.268527314816</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45999.268527314816</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45999.268527314816</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45999.268527314816</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45999.268527314816</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45999.268527314816</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45999.268527314816</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45999.268527314816</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45999.268527314816</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45999.268527314816</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45999.268527314816</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45999.268527314816</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45999.268527314816</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45999.268527314816</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45999.268527314816</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45999.268527314816</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45999.268527314816</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45999.268527314816</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45999.268527314816</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45999.268527314816</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45999.268527314816</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45999.268527314816</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45999.268527314816</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45999.268527314816</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45999.268527314816</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45999.268527314816</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45999.268527314816</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45999.268527314816</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45999.268527314816</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45999.268527314816</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45999.268527314816</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45999.268527314816</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45999.268527314816</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45999.268527314816</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45999.268527314816</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45999.268527314816</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45999.268527314816</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45999.268527314816</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45999.268527314816</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45999.268527314816</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45999.268527314816</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45999.268527314816</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45999.268527314816</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45999.268527314816</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45999.268527314816</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1"/>
        <v>45999.268527314816</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1"/>
        <v>45999.268527314816</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1"/>
        <v>45999.268527314816</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1"/>
        <v>45999.268527314816</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1"/>
        <v>45999.268527314816</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1"/>
        <v>45999.268527314816</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1"/>
        <v>45999.268527314816</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1"/>
        <v>45999.268527314816</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1"/>
        <v>45999.268527314816</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1"/>
        <v>45999.268527314816</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1"/>
        <v>45999.268527314816</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1"/>
        <v>45999.268527314816</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1"/>
        <v>45999.268527314816</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1"/>
        <v>45999.268527314816</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1"/>
        <v>45999.268527314816</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1"/>
        <v>45999.268527314816</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1"/>
        <v>45999.268527314816</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1"/>
        <v>45999.268527314816</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ref="G767:G830" ca="1" si="12">IFERROR(NOW()-F767,"-")</f>
        <v>45999.268527314816</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45999.268527314816</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45999.268527314816</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45999.268527314816</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45999.268527314816</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45999.268527314816</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45999.268527314816</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45999.268527314816</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45999.268527314816</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45999.268527314816</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45999.268527314816</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45999.268527314816</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45999.268527314816</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45999.268527314816</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45999.268527314816</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45999.268527314816</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45999.268527314816</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45999.268527314816</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45999.268527314816</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45999.268527314816</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45999.268527314816</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45999.268527314816</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45999.268527314816</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45999.268527314816</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45999.268527314816</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45999.268527314816</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45999.268527314816</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45999.268527314816</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45999.268527314816</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45999.268527314816</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45999.268527314816</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45999.268527314816</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45999.268527314816</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45999.268527314816</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45999.268527314816</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45999.268527314816</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45999.268527314816</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45999.268527314816</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45999.268527314816</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45999.268527314816</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45999.268527314816</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45999.268527314816</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45999.268527314816</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45999.268527314816</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45999.268527314816</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45999.268527314816</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2"/>
        <v>45999.268527314816</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2"/>
        <v>45999.268527314816</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2"/>
        <v>45999.268527314816</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2"/>
        <v>45999.268527314816</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2"/>
        <v>45999.268527314816</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2"/>
        <v>45999.268527314816</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2"/>
        <v>45999.268527314816</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2"/>
        <v>45999.268527314816</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2"/>
        <v>45999.268527314816</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2"/>
        <v>45999.268527314816</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2"/>
        <v>45999.268527314816</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2"/>
        <v>45999.268527314816</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2"/>
        <v>45999.268527314816</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2"/>
        <v>45999.268527314816</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2"/>
        <v>45999.268527314816</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2"/>
        <v>45999.268527314816</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2"/>
        <v>45999.268527314816</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2"/>
        <v>45999.268527314816</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ref="G831:G894" ca="1" si="13">IFERROR(NOW()-F831,"-")</f>
        <v>45999.268527314816</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45999.268527314816</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45999.268527314816</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45999.268527314816</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45999.268527314816</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45999.268527314816</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45999.268527314816</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45999.268527314816</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45999.268527314816</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45999.268527314816</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45999.268527314816</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45999.268527314816</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45999.268527314816</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45999.268527314816</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45999.268527314816</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45999.268527314816</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45999.268527314816</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45999.268527314816</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45999.268527314816</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45999.268527314816</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45999.268527314816</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45999.268527314816</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45999.268527314816</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45999.268527314816</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45999.268527314816</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45999.268527314816</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45999.268527314816</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45999.268527314816</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45999.268527314816</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45999.268527314816</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45999.268527314816</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45999.268527314816</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45999.268527314816</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45999.268527314816</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45999.268527314816</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45999.268527314816</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45999.268527314816</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45999.268527314816</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45999.268527314816</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45999.268527314816</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45999.268527314816</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45999.268527314816</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45999.268527314816</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45999.268527314816</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45999.268527314816</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45999.268527314816</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3"/>
        <v>45999.268527314816</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3"/>
        <v>45999.268527314816</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3"/>
        <v>45999.268527314816</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3"/>
        <v>45999.268527314816</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3"/>
        <v>45999.268527314816</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3"/>
        <v>45999.268527314816</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3"/>
        <v>45999.268527314816</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3"/>
        <v>45999.268527314816</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3"/>
        <v>45999.268527314816</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3"/>
        <v>45999.268527314816</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3"/>
        <v>45999.268527314816</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3"/>
        <v>45999.268527314816</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3"/>
        <v>45999.268527314816</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3"/>
        <v>45999.268527314816</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3"/>
        <v>45999.268527314816</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3"/>
        <v>45999.268527314816</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3"/>
        <v>45999.268527314816</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3"/>
        <v>45999.268527314816</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ref="G895:G909" ca="1" si="14">IFERROR(NOW()-F895,"-")</f>
        <v>45999.268527314816</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45999.268527314816</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45999.268527314816</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45999.268527314816</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45999.268527314816</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45999.268527314816</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45999.268527314816</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45999.268527314816</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45999.268527314816</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45999.268527314816</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45999.268527314816</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45999.268527314816</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45999.268527314816</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45999.268527314816</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45999.268527314816</v>
      </c>
      <c r="H909" s="22"/>
      <c r="I909" s="19" t="str">
        <f>IFERROR(VLOOKUP(D909,DB!A:F,6,0),"")</f>
        <v/>
      </c>
      <c r="J909" s="18" t="str">
        <f>IFERROR(VLOOKUP(D909,DB!A:G,7,0),"")</f>
        <v/>
      </c>
      <c r="K909" s="42"/>
      <c r="L909" s="23" t="str">
        <f>IFERROR(VLOOKUP(D909,DB!A:I,9,0),"")</f>
        <v/>
      </c>
    </row>
  </sheetData>
  <dataValidations count="2">
    <dataValidation allowBlank="1" showInputMessage="1" showErrorMessage="1" sqref="E1" xr:uid="{5914219A-CB83-432D-936A-CC0CB6F3982A}"/>
    <dataValidation type="list" allowBlank="1" showInputMessage="1" showErrorMessage="1" sqref="E2:E90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43"/>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39125</v>
      </c>
      <c r="B2" s="87" t="str">
        <f>IFERROR(VLOOKUP(D2,DB!A:K,11,0),"")</f>
        <v>R4</v>
      </c>
      <c r="C2" s="89">
        <v>1</v>
      </c>
      <c r="D2" s="87" t="s">
        <v>35166</v>
      </c>
      <c r="E2" s="90" t="s">
        <v>39106</v>
      </c>
      <c r="F2" s="91">
        <v>45703.480717592596</v>
      </c>
      <c r="G2" s="92">
        <f ca="1">IFERROR(NOW()-F2,"")</f>
        <v>295.78780972222012</v>
      </c>
      <c r="H2" s="91">
        <v>45703.474768518521</v>
      </c>
      <c r="I2" s="91" t="str">
        <f>IFERROR(VLOOKUP(D2,DB!A:F,6,0),"")</f>
        <v>SCECO</v>
      </c>
      <c r="J2" s="91" t="str">
        <f>IFERROR(VLOOKUP(D2,DB!A:G,7,0),"")</f>
        <v>Dead</v>
      </c>
      <c r="K2" s="93" t="s">
        <v>39126</v>
      </c>
      <c r="L2" s="87" t="str">
        <f>IFERROR(VLOOKUP(D2,DB!A:I,9,0),"")</f>
        <v>Latis</v>
      </c>
    </row>
    <row r="3" spans="1:16" ht="15" customHeight="1">
      <c r="A3" s="107" t="s">
        <v>39127</v>
      </c>
      <c r="B3" s="107" t="str">
        <f>IFERROR(VLOOKUP(D3,DB!A:K,11,0),"")</f>
        <v>R4</v>
      </c>
      <c r="C3" s="89">
        <v>2</v>
      </c>
      <c r="D3" s="87" t="s">
        <v>30656</v>
      </c>
      <c r="E3" s="90" t="s">
        <v>39113</v>
      </c>
      <c r="F3" s="91">
        <v>45997.533333333333</v>
      </c>
      <c r="G3" s="92">
        <f t="shared" ref="G3:G33" ca="1" si="0">IFERROR(NOW()-F3,"")</f>
        <v>1.7351939814834623</v>
      </c>
      <c r="H3" s="91">
        <v>45997.522280092591</v>
      </c>
      <c r="I3" s="107" t="str">
        <f>IFERROR(VLOOKUP(D3,DB!A:F,6,0),"")</f>
        <v>Generator-SG</v>
      </c>
      <c r="J3" s="107" t="str">
        <f>IFERROR(VLOOKUP(D3,DB!A:G,7,0),"")</f>
        <v>Good</v>
      </c>
      <c r="K3" s="93" t="s">
        <v>39128</v>
      </c>
      <c r="L3" s="87" t="str">
        <f>IFERROR(VLOOKUP(D3,DB!A:I,9,0),"")</f>
        <v>Latis</v>
      </c>
    </row>
    <row r="4" spans="1:16" ht="19.5" customHeight="1">
      <c r="A4" s="107" t="s">
        <v>39129</v>
      </c>
      <c r="B4" s="107" t="str">
        <f>IFERROR(VLOOKUP(D4,DB!A:K,11,0),"")</f>
        <v>R4</v>
      </c>
      <c r="C4" s="89">
        <v>2</v>
      </c>
      <c r="D4" s="87" t="s">
        <v>32943</v>
      </c>
      <c r="E4" s="90" t="s">
        <v>39106</v>
      </c>
      <c r="F4" s="91">
        <v>45998.79414351852</v>
      </c>
      <c r="G4" s="92">
        <f t="shared" ca="1" si="0"/>
        <v>0.47438379629602423</v>
      </c>
      <c r="H4" s="91">
        <v>45998.664027777777</v>
      </c>
      <c r="I4" s="107" t="str">
        <f>IFERROR(VLOOKUP(D4,DB!A:F,6,0),"")</f>
        <v>SCECO</v>
      </c>
      <c r="J4" s="107" t="str">
        <f>IFERROR(VLOOKUP(D4,DB!A:G,7,0),"")</f>
        <v>Vandalized</v>
      </c>
      <c r="K4" s="93" t="s">
        <v>39130</v>
      </c>
      <c r="L4" s="87" t="str">
        <f>IFERROR(VLOOKUP(D4,DB!A:I,9,0),"")</f>
        <v>Latis</v>
      </c>
    </row>
    <row r="5" spans="1:16" ht="30.75">
      <c r="A5" s="107" t="s">
        <v>39131</v>
      </c>
      <c r="B5" s="107" t="str">
        <f>IFERROR(VLOOKUP(D5,DB!A:K,11,0),"")</f>
        <v>R4</v>
      </c>
      <c r="C5" s="89">
        <v>4</v>
      </c>
      <c r="D5" s="87" t="s">
        <v>36347</v>
      </c>
      <c r="E5" s="90" t="s">
        <v>39106</v>
      </c>
      <c r="F5" s="91"/>
      <c r="G5" s="92">
        <f t="shared" ca="1" si="0"/>
        <v>45999.268527314816</v>
      </c>
      <c r="H5" s="91">
        <v>45998.995138888888</v>
      </c>
      <c r="I5" s="107" t="str">
        <f>IFERROR(VLOOKUP(D5,DB!A:F,6,0),"")</f>
        <v>Generator-SG</v>
      </c>
      <c r="J5" s="107" t="str">
        <f>IFERROR(VLOOKUP(D5,DB!A:G,7,0),"")</f>
        <v>In progress</v>
      </c>
      <c r="K5" s="93" t="s">
        <v>39132</v>
      </c>
      <c r="L5" s="87" t="str">
        <f>IFERROR(VLOOKUP(D5,DB!A:I,9,0),"")</f>
        <v>Latis</v>
      </c>
    </row>
    <row r="6" spans="1:16" ht="30.75">
      <c r="A6" s="107" t="s">
        <v>39131</v>
      </c>
      <c r="B6" s="107" t="str">
        <f>IFERROR(VLOOKUP(D6,DB!A:K,11,0),"")</f>
        <v>R4</v>
      </c>
      <c r="C6" s="89">
        <v>3</v>
      </c>
      <c r="D6" s="87" t="s">
        <v>36247</v>
      </c>
      <c r="E6" s="90" t="s">
        <v>39106</v>
      </c>
      <c r="F6" s="91"/>
      <c r="G6" s="92">
        <f t="shared" ca="1" si="0"/>
        <v>45999.268527314816</v>
      </c>
      <c r="H6" s="91">
        <v>45999.038888888892</v>
      </c>
      <c r="I6" s="107" t="str">
        <f>IFERROR(VLOOKUP(D6,DB!A:F,6,0),"")</f>
        <v>SCECO</v>
      </c>
      <c r="J6" s="107" t="str">
        <f>IFERROR(VLOOKUP(D6,DB!A:G,7,0),"")</f>
        <v>Dead</v>
      </c>
      <c r="K6" s="93" t="s">
        <v>39133</v>
      </c>
      <c r="L6" s="87" t="str">
        <f>IFERROR(VLOOKUP(D6,DB!A:I,9,0),"")</f>
        <v>Latis</v>
      </c>
    </row>
    <row r="7" spans="1:16" ht="15" customHeight="1">
      <c r="A7" s="107" t="s">
        <v>39131</v>
      </c>
      <c r="B7" s="107" t="str">
        <f>IFERROR(VLOOKUP(D7,DB!A:K,11,0),"")</f>
        <v>R4</v>
      </c>
      <c r="C7" s="89">
        <v>1</v>
      </c>
      <c r="D7" s="87" t="s">
        <v>36372</v>
      </c>
      <c r="E7" s="90" t="s">
        <v>39106</v>
      </c>
      <c r="F7" s="91"/>
      <c r="G7" s="92">
        <f t="shared" ca="1" si="0"/>
        <v>45999.268527314816</v>
      </c>
      <c r="H7" s="91">
        <v>45998.995856481481</v>
      </c>
      <c r="I7" s="107" t="str">
        <f>IFERROR(VLOOKUP(D7,DB!A:F,6,0),"")</f>
        <v>Generator-SG</v>
      </c>
      <c r="J7" s="107" t="str">
        <f>IFERROR(VLOOKUP(D7,DB!A:G,7,0),"")</f>
        <v>Vandalized</v>
      </c>
      <c r="K7" s="93" t="s">
        <v>39134</v>
      </c>
      <c r="L7" s="87" t="str">
        <f>IFERROR(VLOOKUP(D7,DB!A:I,9,0),"")</f>
        <v>Latis</v>
      </c>
    </row>
    <row r="8" spans="1:16" ht="15" customHeight="1">
      <c r="A8" s="107"/>
      <c r="B8" s="107" t="str">
        <f>IFERROR(VLOOKUP(D8,DB!A:K,11,0),"")</f>
        <v/>
      </c>
      <c r="C8" s="89"/>
      <c r="D8" s="87"/>
      <c r="E8" s="90"/>
      <c r="F8" s="91"/>
      <c r="G8" s="92">
        <f t="shared" ca="1" si="0"/>
        <v>45999.268527314816</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0"/>
        <v>45999.268527314816</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0"/>
        <v>45999.268527314816</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0"/>
        <v>45999.268527314816</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0"/>
        <v>45999.268527314816</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0"/>
        <v>45999.268527314816</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0"/>
        <v>45999.268527314816</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0"/>
        <v>45999.268527314816</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0"/>
        <v>45999.268527314816</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0"/>
        <v>45999.268527314816</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0"/>
        <v>45999.268527314816</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0"/>
        <v>45999.268527314816</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0"/>
        <v>45999.268527314816</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0"/>
        <v>45999.268527314816</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0"/>
        <v>45999.268527314816</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0"/>
        <v>45999.268527314816</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0"/>
        <v>45999.268527314816</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0"/>
        <v>45999.268527314816</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0"/>
        <v>45999.268527314816</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0"/>
        <v>45999.268527314816</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0"/>
        <v>45999.268527314816</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0"/>
        <v>45999.268527314816</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0"/>
        <v>45999.268527314816</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0"/>
        <v>45999.268527314816</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0"/>
        <v>45999.268527314816</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0"/>
        <v>45999.268527314816</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ref="G34:G97" ca="1" si="1">IFERROR(NOW()-F34,"")</f>
        <v>45999.268527314816</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1"/>
        <v>45999.268527314816</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1"/>
        <v>45999.268527314816</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1"/>
        <v>45999.268527314816</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1"/>
        <v>45999.268527314816</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1"/>
        <v>45999.268527314816</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1"/>
        <v>45999.268527314816</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1"/>
        <v>45999.268527314816</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1"/>
        <v>45999.268527314816</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1"/>
        <v>45999.268527314816</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1"/>
        <v>45999.268527314816</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1"/>
        <v>45999.268527314816</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1"/>
        <v>45999.268527314816</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1"/>
        <v>45999.268527314816</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1"/>
        <v>45999.268527314816</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1"/>
        <v>45999.268527314816</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1"/>
        <v>45999.268527314816</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1"/>
        <v>45999.268527314816</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1"/>
        <v>45999.268527314816</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1"/>
        <v>45999.268527314816</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45999.268527314816</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45999.268527314816</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45999.268527314816</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45999.268527314816</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45999.268527314816</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45999.268527314816</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45999.268527314816</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45999.268527314816</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45999.268527314816</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45999.268527314816</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45999.268527314816</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1"/>
        <v>45999.268527314816</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1"/>
        <v>45999.268527314816</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1"/>
        <v>45999.268527314816</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45999.268527314816</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1"/>
        <v>45999.268527314816</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1"/>
        <v>45999.268527314816</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1"/>
        <v>45999.268527314816</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1"/>
        <v>45999.268527314816</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1"/>
        <v>45999.268527314816</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1"/>
        <v>45999.268527314816</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1"/>
        <v>45999.268527314816</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1"/>
        <v>45999.268527314816</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1"/>
        <v>45999.268527314816</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1"/>
        <v>45999.268527314816</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1"/>
        <v>45999.268527314816</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1"/>
        <v>45999.268527314816</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1"/>
        <v>45999.268527314816</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1"/>
        <v>45999.268527314816</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1"/>
        <v>45999.268527314816</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1"/>
        <v>45999.268527314816</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1"/>
        <v>45999.268527314816</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1"/>
        <v>45999.268527314816</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1"/>
        <v>45999.268527314816</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1"/>
        <v>45999.268527314816</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1"/>
        <v>45999.268527314816</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1"/>
        <v>45999.268527314816</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1"/>
        <v>45999.268527314816</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1"/>
        <v>45999.268527314816</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1"/>
        <v>45999.268527314816</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1"/>
        <v>45999.268527314816</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1"/>
        <v>45999.268527314816</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1"/>
        <v>45999.268527314816</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1"/>
        <v>45999.268527314816</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ref="G98:G143" ca="1" si="2">IFERROR(NOW()-F98,"")</f>
        <v>45999.268527314816</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2"/>
        <v>45999.268527314816</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2"/>
        <v>45999.268527314816</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2"/>
        <v>45999.268527314816</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2"/>
        <v>45999.268527314816</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2"/>
        <v>45999.268527314816</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2"/>
        <v>45999.268527314816</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2"/>
        <v>45999.268527314816</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2"/>
        <v>45999.268527314816</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2"/>
        <v>45999.268527314816</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2"/>
        <v>45999.268527314816</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2"/>
        <v>45999.268527314816</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2"/>
        <v>45999.268527314816</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2"/>
        <v>45999.268527314816</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2"/>
        <v>45999.268527314816</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2"/>
        <v>45999.268527314816</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2"/>
        <v>45999.268527314816</v>
      </c>
      <c r="H114" s="91"/>
      <c r="I114" s="107" t="str">
        <f>IFERROR(VLOOKUP(D114,DB!A:F,6,0),"")</f>
        <v/>
      </c>
      <c r="J114" s="107" t="str">
        <f>IFERROR(VLOOKUP(D114,DB!A:G,7,0),"")</f>
        <v/>
      </c>
      <c r="K114" s="93"/>
      <c r="L114" s="87" t="str">
        <f>IFERROR(VLOOKUP(D114,DB!A:I,9,0),"")</f>
        <v/>
      </c>
    </row>
    <row r="115" spans="1:12" ht="15" customHeight="1">
      <c r="A115" s="107"/>
      <c r="B115" s="107" t="str">
        <f>IFERROR(VLOOKUP(D115,DB!A:K,11,0),"")</f>
        <v/>
      </c>
      <c r="C115" s="89"/>
      <c r="D115" s="87"/>
      <c r="E115" s="90"/>
      <c r="F115" s="91"/>
      <c r="G115" s="92">
        <f t="shared" ca="1" si="2"/>
        <v>45999.268527314816</v>
      </c>
      <c r="H115" s="91"/>
      <c r="I115" s="107" t="str">
        <f>IFERROR(VLOOKUP(D115,DB!A:F,6,0),"")</f>
        <v/>
      </c>
      <c r="J115" s="107" t="str">
        <f>IFERROR(VLOOKUP(D115,DB!A:G,7,0),"")</f>
        <v/>
      </c>
      <c r="K115" s="93"/>
      <c r="L115" s="87" t="str">
        <f>IFERROR(VLOOKUP(D115,DB!A:I,9,0),"")</f>
        <v/>
      </c>
    </row>
    <row r="116" spans="1:12" ht="15" customHeight="1">
      <c r="A116" s="107"/>
      <c r="B116" s="107" t="str">
        <f>IFERROR(VLOOKUP(D116,DB!A:K,11,0),"")</f>
        <v/>
      </c>
      <c r="C116" s="89"/>
      <c r="D116" s="87"/>
      <c r="E116" s="90"/>
      <c r="F116" s="91"/>
      <c r="G116" s="92">
        <f t="shared" ca="1" si="2"/>
        <v>45999.268527314816</v>
      </c>
      <c r="H116" s="91"/>
      <c r="I116" s="107" t="str">
        <f>IFERROR(VLOOKUP(D116,DB!A:F,6,0),"")</f>
        <v/>
      </c>
      <c r="J116" s="107" t="str">
        <f>IFERROR(VLOOKUP(D116,DB!A:G,7,0),"")</f>
        <v/>
      </c>
      <c r="K116" s="93"/>
      <c r="L116" s="87" t="str">
        <f>IFERROR(VLOOKUP(D116,DB!A:I,9,0),"")</f>
        <v/>
      </c>
    </row>
    <row r="117" spans="1:12" ht="15" customHeight="1">
      <c r="A117" s="107"/>
      <c r="B117" s="107" t="str">
        <f>IFERROR(VLOOKUP(D117,DB!A:K,11,0),"")</f>
        <v/>
      </c>
      <c r="C117" s="89"/>
      <c r="D117" s="87"/>
      <c r="E117" s="90"/>
      <c r="F117" s="91"/>
      <c r="G117" s="92">
        <f t="shared" ca="1" si="2"/>
        <v>45999.268527314816</v>
      </c>
      <c r="H117" s="91"/>
      <c r="I117" s="107" t="str">
        <f>IFERROR(VLOOKUP(D117,DB!A:F,6,0),"")</f>
        <v/>
      </c>
      <c r="J117" s="107" t="str">
        <f>IFERROR(VLOOKUP(D117,DB!A:G,7,0),"")</f>
        <v/>
      </c>
      <c r="K117" s="93"/>
      <c r="L117" s="87" t="str">
        <f>IFERROR(VLOOKUP(D117,DB!A:I,9,0),"")</f>
        <v/>
      </c>
    </row>
    <row r="118" spans="1:12" ht="15" customHeight="1">
      <c r="A118" s="107"/>
      <c r="B118" s="107" t="str">
        <f>IFERROR(VLOOKUP(D118,DB!A:K,11,0),"")</f>
        <v/>
      </c>
      <c r="C118" s="89"/>
      <c r="D118" s="87"/>
      <c r="E118" s="90"/>
      <c r="F118" s="91"/>
      <c r="G118" s="92">
        <f t="shared" ca="1" si="2"/>
        <v>45999.268527314816</v>
      </c>
      <c r="H118" s="91"/>
      <c r="I118" s="107" t="str">
        <f>IFERROR(VLOOKUP(D118,DB!A:F,6,0),"")</f>
        <v/>
      </c>
      <c r="J118" s="107" t="str">
        <f>IFERROR(VLOOKUP(D118,DB!A:G,7,0),"")</f>
        <v/>
      </c>
      <c r="K118" s="93"/>
      <c r="L118" s="87" t="str">
        <f>IFERROR(VLOOKUP(D118,DB!A:I,9,0),"")</f>
        <v/>
      </c>
    </row>
    <row r="119" spans="1:12" ht="15" customHeight="1">
      <c r="A119" s="107"/>
      <c r="B119" s="107" t="str">
        <f>IFERROR(VLOOKUP(D119,DB!A:K,11,0),"")</f>
        <v/>
      </c>
      <c r="C119" s="89"/>
      <c r="D119" s="87"/>
      <c r="E119" s="90"/>
      <c r="F119" s="91"/>
      <c r="G119" s="92">
        <f t="shared" ca="1" si="2"/>
        <v>45999.268527314816</v>
      </c>
      <c r="H119" s="91"/>
      <c r="I119" s="107" t="str">
        <f>IFERROR(VLOOKUP(D119,DB!A:F,6,0),"")</f>
        <v/>
      </c>
      <c r="J119" s="107" t="str">
        <f>IFERROR(VLOOKUP(D119,DB!A:G,7,0),"")</f>
        <v/>
      </c>
      <c r="K119" s="93"/>
      <c r="L119" s="87" t="str">
        <f>IFERROR(VLOOKUP(D119,DB!A:I,9,0),"")</f>
        <v/>
      </c>
    </row>
    <row r="120" spans="1:12" ht="15" customHeight="1">
      <c r="A120" s="107"/>
      <c r="B120" s="107" t="str">
        <f>IFERROR(VLOOKUP(D120,DB!A:K,11,0),"")</f>
        <v/>
      </c>
      <c r="C120" s="89"/>
      <c r="D120" s="87"/>
      <c r="E120" s="90"/>
      <c r="F120" s="91"/>
      <c r="G120" s="92">
        <f t="shared" ca="1" si="2"/>
        <v>45999.268527314816</v>
      </c>
      <c r="H120" s="91"/>
      <c r="I120" s="107" t="str">
        <f>IFERROR(VLOOKUP(D120,DB!A:F,6,0),"")</f>
        <v/>
      </c>
      <c r="J120" s="107" t="str">
        <f>IFERROR(VLOOKUP(D120,DB!A:G,7,0),"")</f>
        <v/>
      </c>
      <c r="K120" s="93"/>
      <c r="L120" s="87" t="str">
        <f>IFERROR(VLOOKUP(D120,DB!A:I,9,0),"")</f>
        <v/>
      </c>
    </row>
    <row r="121" spans="1:12" ht="15" customHeight="1">
      <c r="A121" s="107"/>
      <c r="B121" s="107" t="str">
        <f>IFERROR(VLOOKUP(D121,DB!A:K,11,0),"")</f>
        <v/>
      </c>
      <c r="C121" s="89"/>
      <c r="D121" s="87"/>
      <c r="E121" s="90"/>
      <c r="F121" s="91"/>
      <c r="G121" s="92">
        <f t="shared" ca="1" si="2"/>
        <v>45999.268527314816</v>
      </c>
      <c r="H121" s="91"/>
      <c r="I121" s="107" t="str">
        <f>IFERROR(VLOOKUP(D121,DB!A:F,6,0),"")</f>
        <v/>
      </c>
      <c r="J121" s="107" t="str">
        <f>IFERROR(VLOOKUP(D121,DB!A:G,7,0),"")</f>
        <v/>
      </c>
      <c r="K121" s="93"/>
      <c r="L121" s="87" t="str">
        <f>IFERROR(VLOOKUP(D121,DB!A:I,9,0),"")</f>
        <v/>
      </c>
    </row>
    <row r="122" spans="1:12" ht="15" customHeight="1">
      <c r="A122" s="107"/>
      <c r="B122" s="107" t="str">
        <f>IFERROR(VLOOKUP(D122,DB!A:K,11,0),"")</f>
        <v/>
      </c>
      <c r="C122" s="89"/>
      <c r="D122" s="87"/>
      <c r="E122" s="90"/>
      <c r="F122" s="91"/>
      <c r="G122" s="92">
        <f t="shared" ca="1" si="2"/>
        <v>45999.268527314816</v>
      </c>
      <c r="H122" s="91"/>
      <c r="I122" s="107" t="str">
        <f>IFERROR(VLOOKUP(D122,DB!A:F,6,0),"")</f>
        <v/>
      </c>
      <c r="J122" s="107" t="str">
        <f>IFERROR(VLOOKUP(D122,DB!A:G,7,0),"")</f>
        <v/>
      </c>
      <c r="K122" s="93"/>
      <c r="L122" s="87" t="str">
        <f>IFERROR(VLOOKUP(D122,DB!A:I,9,0),"")</f>
        <v/>
      </c>
    </row>
    <row r="123" spans="1:12" ht="15" customHeight="1">
      <c r="A123" s="107"/>
      <c r="B123" s="107" t="str">
        <f>IFERROR(VLOOKUP(D123,DB!A:K,11,0),"")</f>
        <v/>
      </c>
      <c r="C123" s="89"/>
      <c r="D123" s="87"/>
      <c r="E123" s="90"/>
      <c r="F123" s="91"/>
      <c r="G123" s="92">
        <f t="shared" ca="1" si="2"/>
        <v>45999.268527314816</v>
      </c>
      <c r="H123" s="91"/>
      <c r="I123" s="107" t="str">
        <f>IFERROR(VLOOKUP(D123,DB!A:F,6,0),"")</f>
        <v/>
      </c>
      <c r="J123" s="107" t="str">
        <f>IFERROR(VLOOKUP(D123,DB!A:G,7,0),"")</f>
        <v/>
      </c>
      <c r="K123" s="93"/>
      <c r="L123" s="87" t="str">
        <f>IFERROR(VLOOKUP(D123,DB!A:I,9,0),"")</f>
        <v/>
      </c>
    </row>
    <row r="124" spans="1:12" ht="15" customHeight="1">
      <c r="A124" s="107"/>
      <c r="B124" s="107" t="str">
        <f>IFERROR(VLOOKUP(D124,DB!A:K,11,0),"")</f>
        <v/>
      </c>
      <c r="C124" s="89"/>
      <c r="D124" s="87"/>
      <c r="E124" s="90"/>
      <c r="F124" s="91"/>
      <c r="G124" s="92">
        <f t="shared" ca="1" si="2"/>
        <v>45999.268527314816</v>
      </c>
      <c r="H124" s="91"/>
      <c r="I124" s="107" t="str">
        <f>IFERROR(VLOOKUP(D124,DB!A:F,6,0),"")</f>
        <v/>
      </c>
      <c r="J124" s="107" t="str">
        <f>IFERROR(VLOOKUP(D124,DB!A:G,7,0),"")</f>
        <v/>
      </c>
      <c r="K124" s="93"/>
      <c r="L124" s="87" t="str">
        <f>IFERROR(VLOOKUP(D124,DB!A:I,9,0),"")</f>
        <v/>
      </c>
    </row>
    <row r="125" spans="1:12" ht="15" customHeight="1">
      <c r="A125" s="107"/>
      <c r="B125" s="107" t="str">
        <f>IFERROR(VLOOKUP(D125,DB!A:K,11,0),"")</f>
        <v/>
      </c>
      <c r="C125" s="89"/>
      <c r="D125" s="87"/>
      <c r="E125" s="90"/>
      <c r="F125" s="91"/>
      <c r="G125" s="92">
        <f t="shared" ca="1" si="2"/>
        <v>45999.268527314816</v>
      </c>
      <c r="H125" s="91"/>
      <c r="I125" s="107" t="str">
        <f>IFERROR(VLOOKUP(D125,DB!A:F,6,0),"")</f>
        <v/>
      </c>
      <c r="J125" s="107" t="str">
        <f>IFERROR(VLOOKUP(D125,DB!A:G,7,0),"")</f>
        <v/>
      </c>
      <c r="K125" s="93"/>
      <c r="L125" s="87" t="str">
        <f>IFERROR(VLOOKUP(D125,DB!A:I,9,0),"")</f>
        <v/>
      </c>
    </row>
    <row r="126" spans="1:12" ht="15" customHeight="1">
      <c r="A126" s="107"/>
      <c r="B126" s="107" t="str">
        <f>IFERROR(VLOOKUP(D126,DB!A:K,11,0),"")</f>
        <v/>
      </c>
      <c r="C126" s="89"/>
      <c r="D126" s="87"/>
      <c r="E126" s="90"/>
      <c r="F126" s="91"/>
      <c r="G126" s="92">
        <f t="shared" ca="1" si="2"/>
        <v>45999.268527314816</v>
      </c>
      <c r="H126" s="91"/>
      <c r="I126" s="107" t="str">
        <f>IFERROR(VLOOKUP(D126,DB!A:F,6,0),"")</f>
        <v/>
      </c>
      <c r="J126" s="107" t="str">
        <f>IFERROR(VLOOKUP(D126,DB!A:G,7,0),"")</f>
        <v/>
      </c>
      <c r="K126" s="93"/>
      <c r="L126" s="87" t="str">
        <f>IFERROR(VLOOKUP(D126,DB!A:I,9,0),"")</f>
        <v/>
      </c>
    </row>
    <row r="127" spans="1:12" ht="15" customHeight="1">
      <c r="A127" s="107"/>
      <c r="B127" s="107" t="str">
        <f>IFERROR(VLOOKUP(D127,DB!A:K,11,0),"")</f>
        <v/>
      </c>
      <c r="C127" s="89"/>
      <c r="D127" s="87"/>
      <c r="E127" s="90"/>
      <c r="F127" s="91"/>
      <c r="G127" s="92">
        <f t="shared" ca="1" si="2"/>
        <v>45999.268527314816</v>
      </c>
      <c r="H127" s="91"/>
      <c r="I127" s="107" t="str">
        <f>IFERROR(VLOOKUP(D127,DB!A:F,6,0),"")</f>
        <v/>
      </c>
      <c r="J127" s="107" t="str">
        <f>IFERROR(VLOOKUP(D127,DB!A:G,7,0),"")</f>
        <v/>
      </c>
      <c r="K127" s="93"/>
      <c r="L127" s="87" t="str">
        <f>IFERROR(VLOOKUP(D127,DB!A:I,9,0),"")</f>
        <v/>
      </c>
    </row>
    <row r="128" spans="1:12" ht="15" customHeight="1">
      <c r="A128" s="107"/>
      <c r="B128" s="107" t="str">
        <f>IFERROR(VLOOKUP(D128,DB!A:K,11,0),"")</f>
        <v/>
      </c>
      <c r="C128" s="89"/>
      <c r="D128" s="87"/>
      <c r="E128" s="90"/>
      <c r="F128" s="91"/>
      <c r="G128" s="92">
        <f t="shared" ca="1" si="2"/>
        <v>45999.268527314816</v>
      </c>
      <c r="H128" s="91"/>
      <c r="I128" s="107" t="str">
        <f>IFERROR(VLOOKUP(D128,DB!A:F,6,0),"")</f>
        <v/>
      </c>
      <c r="J128" s="107" t="str">
        <f>IFERROR(VLOOKUP(D128,DB!A:G,7,0),"")</f>
        <v/>
      </c>
      <c r="K128" s="93"/>
      <c r="L128" s="87" t="str">
        <f>IFERROR(VLOOKUP(D128,DB!A:I,9,0),"")</f>
        <v/>
      </c>
    </row>
    <row r="129" spans="1:12" ht="15" customHeight="1">
      <c r="A129" s="107"/>
      <c r="B129" s="107" t="str">
        <f>IFERROR(VLOOKUP(D129,DB!A:K,11,0),"")</f>
        <v/>
      </c>
      <c r="C129" s="89"/>
      <c r="D129" s="87"/>
      <c r="E129" s="90"/>
      <c r="F129" s="91"/>
      <c r="G129" s="92">
        <f t="shared" ca="1" si="2"/>
        <v>45999.268527314816</v>
      </c>
      <c r="H129" s="91"/>
      <c r="I129" s="107" t="str">
        <f>IFERROR(VLOOKUP(D129,DB!A:F,6,0),"")</f>
        <v/>
      </c>
      <c r="J129" s="107" t="str">
        <f>IFERROR(VLOOKUP(D129,DB!A:G,7,0),"")</f>
        <v/>
      </c>
      <c r="K129" s="93"/>
      <c r="L129" s="87" t="str">
        <f>IFERROR(VLOOKUP(D129,DB!A:I,9,0),"")</f>
        <v/>
      </c>
    </row>
    <row r="130" spans="1:12" ht="15" customHeight="1">
      <c r="A130" s="107"/>
      <c r="B130" s="107" t="str">
        <f>IFERROR(VLOOKUP(D130,DB!A:K,11,0),"")</f>
        <v/>
      </c>
      <c r="C130" s="89"/>
      <c r="D130" s="87"/>
      <c r="E130" s="90"/>
      <c r="F130" s="91"/>
      <c r="G130" s="92">
        <f t="shared" ca="1" si="2"/>
        <v>45999.268527314816</v>
      </c>
      <c r="H130" s="91"/>
      <c r="I130" s="107" t="str">
        <f>IFERROR(VLOOKUP(D130,DB!A:F,6,0),"")</f>
        <v/>
      </c>
      <c r="J130" s="107" t="str">
        <f>IFERROR(VLOOKUP(D130,DB!A:G,7,0),"")</f>
        <v/>
      </c>
      <c r="K130" s="93"/>
      <c r="L130" s="87" t="str">
        <f>IFERROR(VLOOKUP(D130,DB!A:I,9,0),"")</f>
        <v/>
      </c>
    </row>
    <row r="131" spans="1:12" ht="15" customHeight="1">
      <c r="A131" s="107"/>
      <c r="B131" s="107" t="str">
        <f>IFERROR(VLOOKUP(D131,DB!A:K,11,0),"")</f>
        <v/>
      </c>
      <c r="C131" s="89"/>
      <c r="D131" s="87"/>
      <c r="E131" s="90"/>
      <c r="F131" s="91"/>
      <c r="G131" s="92">
        <f t="shared" ca="1" si="2"/>
        <v>45999.268527314816</v>
      </c>
      <c r="H131" s="91"/>
      <c r="I131" s="107" t="str">
        <f>IFERROR(VLOOKUP(D131,DB!A:F,6,0),"")</f>
        <v/>
      </c>
      <c r="J131" s="107" t="str">
        <f>IFERROR(VLOOKUP(D131,DB!A:G,7,0),"")</f>
        <v/>
      </c>
      <c r="K131" s="93"/>
      <c r="L131" s="87" t="str">
        <f>IFERROR(VLOOKUP(D131,DB!A:I,9,0),"")</f>
        <v/>
      </c>
    </row>
    <row r="132" spans="1:12" ht="15" customHeight="1">
      <c r="A132" s="107"/>
      <c r="B132" s="107" t="str">
        <f>IFERROR(VLOOKUP(D132,DB!A:K,11,0),"")</f>
        <v/>
      </c>
      <c r="C132" s="89"/>
      <c r="D132" s="87"/>
      <c r="E132" s="90"/>
      <c r="F132" s="91"/>
      <c r="G132" s="92">
        <f t="shared" ca="1" si="2"/>
        <v>45999.268527314816</v>
      </c>
      <c r="H132" s="91"/>
      <c r="I132" s="107" t="str">
        <f>IFERROR(VLOOKUP(D132,DB!A:F,6,0),"")</f>
        <v/>
      </c>
      <c r="J132" s="107" t="str">
        <f>IFERROR(VLOOKUP(D132,DB!A:G,7,0),"")</f>
        <v/>
      </c>
      <c r="K132" s="93"/>
      <c r="L132" s="87" t="str">
        <f>IFERROR(VLOOKUP(D132,DB!A:I,9,0),"")</f>
        <v/>
      </c>
    </row>
    <row r="133" spans="1:12" ht="15" customHeight="1">
      <c r="A133" s="107"/>
      <c r="B133" s="107" t="str">
        <f>IFERROR(VLOOKUP(D133,DB!A:K,11,0),"")</f>
        <v/>
      </c>
      <c r="C133" s="89"/>
      <c r="D133" s="87"/>
      <c r="E133" s="90"/>
      <c r="F133" s="91"/>
      <c r="G133" s="92">
        <f t="shared" ca="1" si="2"/>
        <v>45999.268527314816</v>
      </c>
      <c r="H133" s="91"/>
      <c r="I133" s="107" t="str">
        <f>IFERROR(VLOOKUP(D133,DB!A:F,6,0),"")</f>
        <v/>
      </c>
      <c r="J133" s="107" t="str">
        <f>IFERROR(VLOOKUP(D133,DB!A:G,7,0),"")</f>
        <v/>
      </c>
      <c r="K133" s="93"/>
      <c r="L133" s="87" t="str">
        <f>IFERROR(VLOOKUP(D133,DB!A:I,9,0),"")</f>
        <v/>
      </c>
    </row>
    <row r="134" spans="1:12" ht="15" customHeight="1">
      <c r="A134" s="107"/>
      <c r="B134" s="107" t="str">
        <f>IFERROR(VLOOKUP(D134,DB!A:K,11,0),"")</f>
        <v/>
      </c>
      <c r="C134" s="89"/>
      <c r="D134" s="87"/>
      <c r="E134" s="90"/>
      <c r="F134" s="91"/>
      <c r="G134" s="92">
        <f t="shared" ca="1" si="2"/>
        <v>45999.268527314816</v>
      </c>
      <c r="H134" s="91"/>
      <c r="I134" s="107" t="str">
        <f>IFERROR(VLOOKUP(D134,DB!A:F,6,0),"")</f>
        <v/>
      </c>
      <c r="J134" s="107" t="str">
        <f>IFERROR(VLOOKUP(D134,DB!A:G,7,0),"")</f>
        <v/>
      </c>
      <c r="K134" s="93"/>
      <c r="L134" s="87" t="str">
        <f>IFERROR(VLOOKUP(D134,DB!A:I,9,0),"")</f>
        <v/>
      </c>
    </row>
    <row r="135" spans="1:12" ht="15" customHeight="1">
      <c r="A135" s="107"/>
      <c r="B135" s="107" t="str">
        <f>IFERROR(VLOOKUP(D135,DB!A:K,11,0),"")</f>
        <v/>
      </c>
      <c r="C135" s="89"/>
      <c r="D135" s="87"/>
      <c r="E135" s="90"/>
      <c r="F135" s="91"/>
      <c r="G135" s="92">
        <f t="shared" ca="1" si="2"/>
        <v>45999.268527314816</v>
      </c>
      <c r="H135" s="91"/>
      <c r="I135" s="107" t="str">
        <f>IFERROR(VLOOKUP(D135,DB!A:F,6,0),"")</f>
        <v/>
      </c>
      <c r="J135" s="107" t="str">
        <f>IFERROR(VLOOKUP(D135,DB!A:G,7,0),"")</f>
        <v/>
      </c>
      <c r="K135" s="93"/>
      <c r="L135" s="87" t="str">
        <f>IFERROR(VLOOKUP(D135,DB!A:I,9,0),"")</f>
        <v/>
      </c>
    </row>
    <row r="136" spans="1:12" ht="15" customHeight="1">
      <c r="A136" s="107"/>
      <c r="B136" s="107" t="str">
        <f>IFERROR(VLOOKUP(D136,DB!A:K,11,0),"")</f>
        <v/>
      </c>
      <c r="C136" s="89"/>
      <c r="D136" s="87"/>
      <c r="E136" s="90"/>
      <c r="F136" s="91"/>
      <c r="G136" s="92">
        <f t="shared" ca="1" si="2"/>
        <v>45999.268527314816</v>
      </c>
      <c r="H136" s="91"/>
      <c r="I136" s="107" t="str">
        <f>IFERROR(VLOOKUP(D136,DB!A:F,6,0),"")</f>
        <v/>
      </c>
      <c r="J136" s="107" t="str">
        <f>IFERROR(VLOOKUP(D136,DB!A:G,7,0),"")</f>
        <v/>
      </c>
      <c r="K136" s="93"/>
      <c r="L136" s="87" t="str">
        <f>IFERROR(VLOOKUP(D136,DB!A:I,9,0),"")</f>
        <v/>
      </c>
    </row>
    <row r="137" spans="1:12" ht="15" customHeight="1">
      <c r="A137" s="107"/>
      <c r="B137" s="107" t="str">
        <f>IFERROR(VLOOKUP(D137,DB!A:K,11,0),"")</f>
        <v/>
      </c>
      <c r="C137" s="89"/>
      <c r="D137" s="87"/>
      <c r="E137" s="90"/>
      <c r="F137" s="91"/>
      <c r="G137" s="92">
        <f t="shared" ca="1" si="2"/>
        <v>45999.268527314816</v>
      </c>
      <c r="H137" s="91"/>
      <c r="I137" s="107" t="str">
        <f>IFERROR(VLOOKUP(D137,DB!A:F,6,0),"")</f>
        <v/>
      </c>
      <c r="J137" s="107" t="str">
        <f>IFERROR(VLOOKUP(D137,DB!A:G,7,0),"")</f>
        <v/>
      </c>
      <c r="K137" s="93"/>
      <c r="L137" s="87" t="str">
        <f>IFERROR(VLOOKUP(D137,DB!A:I,9,0),"")</f>
        <v/>
      </c>
    </row>
    <row r="138" spans="1:12" ht="15" customHeight="1">
      <c r="A138" s="107"/>
      <c r="B138" s="107" t="str">
        <f>IFERROR(VLOOKUP(D138,DB!A:K,11,0),"")</f>
        <v/>
      </c>
      <c r="C138" s="89"/>
      <c r="D138" s="87"/>
      <c r="E138" s="90"/>
      <c r="F138" s="91"/>
      <c r="G138" s="92">
        <f t="shared" ca="1" si="2"/>
        <v>45999.268527314816</v>
      </c>
      <c r="H138" s="91"/>
      <c r="I138" s="107" t="str">
        <f>IFERROR(VLOOKUP(D138,DB!A:F,6,0),"")</f>
        <v/>
      </c>
      <c r="J138" s="107" t="str">
        <f>IFERROR(VLOOKUP(D138,DB!A:G,7,0),"")</f>
        <v/>
      </c>
      <c r="K138" s="93"/>
      <c r="L138" s="87" t="str">
        <f>IFERROR(VLOOKUP(D138,DB!A:I,9,0),"")</f>
        <v/>
      </c>
    </row>
    <row r="139" spans="1:12" ht="15" customHeight="1">
      <c r="A139" s="107"/>
      <c r="B139" s="107" t="str">
        <f>IFERROR(VLOOKUP(D139,DB!A:K,11,0),"")</f>
        <v/>
      </c>
      <c r="C139" s="89"/>
      <c r="D139" s="87"/>
      <c r="E139" s="90"/>
      <c r="F139" s="91"/>
      <c r="G139" s="92">
        <f t="shared" ca="1" si="2"/>
        <v>45999.268527314816</v>
      </c>
      <c r="H139" s="91"/>
      <c r="I139" s="107" t="str">
        <f>IFERROR(VLOOKUP(D139,DB!A:F,6,0),"")</f>
        <v/>
      </c>
      <c r="J139" s="107" t="str">
        <f>IFERROR(VLOOKUP(D139,DB!A:G,7,0),"")</f>
        <v/>
      </c>
      <c r="K139" s="93"/>
      <c r="L139" s="87" t="str">
        <f>IFERROR(VLOOKUP(D139,DB!A:I,9,0),"")</f>
        <v/>
      </c>
    </row>
    <row r="140" spans="1:12" ht="15" customHeight="1">
      <c r="A140" s="107"/>
      <c r="B140" s="107" t="str">
        <f>IFERROR(VLOOKUP(D140,DB!A:K,11,0),"")</f>
        <v/>
      </c>
      <c r="C140" s="89"/>
      <c r="D140" s="87"/>
      <c r="E140" s="90"/>
      <c r="F140" s="91"/>
      <c r="G140" s="92">
        <f t="shared" ca="1" si="2"/>
        <v>45999.268527314816</v>
      </c>
      <c r="H140" s="91"/>
      <c r="I140" s="107" t="str">
        <f>IFERROR(VLOOKUP(D140,DB!A:F,6,0),"")</f>
        <v/>
      </c>
      <c r="J140" s="107" t="str">
        <f>IFERROR(VLOOKUP(D140,DB!A:G,7,0),"")</f>
        <v/>
      </c>
      <c r="K140" s="93"/>
      <c r="L140" s="87" t="str">
        <f>IFERROR(VLOOKUP(D140,DB!A:I,9,0),"")</f>
        <v/>
      </c>
    </row>
    <row r="141" spans="1:12" ht="15" customHeight="1">
      <c r="A141" s="107"/>
      <c r="B141" s="107" t="str">
        <f>IFERROR(VLOOKUP(D141,DB!A:K,11,0),"")</f>
        <v/>
      </c>
      <c r="C141" s="89"/>
      <c r="D141" s="87"/>
      <c r="E141" s="90"/>
      <c r="F141" s="91"/>
      <c r="G141" s="92">
        <f t="shared" ca="1" si="2"/>
        <v>45999.268527314816</v>
      </c>
      <c r="H141" s="91"/>
      <c r="I141" s="107" t="str">
        <f>IFERROR(VLOOKUP(D141,DB!A:F,6,0),"")</f>
        <v/>
      </c>
      <c r="J141" s="107" t="str">
        <f>IFERROR(VLOOKUP(D141,DB!A:G,7,0),"")</f>
        <v/>
      </c>
      <c r="K141" s="93"/>
      <c r="L141" s="87" t="str">
        <f>IFERROR(VLOOKUP(D141,DB!A:I,9,0),"")</f>
        <v/>
      </c>
    </row>
    <row r="142" spans="1:12" ht="15" customHeight="1">
      <c r="A142" s="107"/>
      <c r="B142" s="107" t="str">
        <f>IFERROR(VLOOKUP(D142,DB!A:K,11,0),"")</f>
        <v/>
      </c>
      <c r="C142" s="89"/>
      <c r="D142" s="87"/>
      <c r="E142" s="90"/>
      <c r="F142" s="91"/>
      <c r="G142" s="92">
        <f t="shared" ca="1" si="2"/>
        <v>45999.268527314816</v>
      </c>
      <c r="H142" s="91"/>
      <c r="I142" s="107" t="str">
        <f>IFERROR(VLOOKUP(D142,DB!A:F,6,0),"")</f>
        <v/>
      </c>
      <c r="J142" s="107" t="str">
        <f>IFERROR(VLOOKUP(D142,DB!A:G,7,0),"")</f>
        <v/>
      </c>
      <c r="K142" s="93"/>
      <c r="L142" s="87" t="str">
        <f>IFERROR(VLOOKUP(D142,DB!A:I,9,0),"")</f>
        <v/>
      </c>
    </row>
    <row r="143" spans="1:12" ht="15" customHeight="1">
      <c r="A143" s="107"/>
      <c r="B143" s="107" t="str">
        <f>IFERROR(VLOOKUP(D143,DB!A:K,11,0),"")</f>
        <v/>
      </c>
      <c r="C143" s="89"/>
      <c r="D143" s="87"/>
      <c r="E143" s="90"/>
      <c r="F143" s="91"/>
      <c r="G143" s="92">
        <f t="shared" ca="1" si="2"/>
        <v>45999.268527314816</v>
      </c>
      <c r="H143" s="91"/>
      <c r="I143" s="107" t="str">
        <f>IFERROR(VLOOKUP(D143,DB!A:F,6,0),"")</f>
        <v/>
      </c>
      <c r="J143" s="107" t="str">
        <f>IFERROR(VLOOKUP(D143,DB!A:G,7,0),"")</f>
        <v/>
      </c>
      <c r="K143" s="93"/>
      <c r="L143" s="87" t="str">
        <f>IFERROR(VLOOKUP(D143,DB!A:I,9,0),"")</f>
        <v/>
      </c>
    </row>
  </sheetData>
  <dataValidations count="2">
    <dataValidation allowBlank="1" showInputMessage="1" showErrorMessage="1" sqref="E1" xr:uid="{A4F81451-56CC-4543-9497-104C4E44EE4B}"/>
    <dataValidation type="list" allowBlank="1" showInputMessage="1" showErrorMessage="1" sqref="E2:E14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4"/>
  <sheetViews>
    <sheetView workbookViewId="0">
      <selection activeCell="D9" sqref="D9"/>
    </sheetView>
  </sheetViews>
  <sheetFormatPr defaultColWidth="11.19921875" defaultRowHeight="15"/>
  <cols>
    <col min="1" max="1" width="24.8984375" style="128" customWidth="1"/>
    <col min="2" max="2" width="5" style="128" customWidth="1"/>
    <col min="3" max="3" width="5.5" style="128" customWidth="1"/>
    <col min="4" max="5" width="8" style="128" customWidth="1"/>
    <col min="6" max="6" width="14.296875" style="129" customWidth="1"/>
    <col min="7" max="7" width="9.69921875" style="130" customWidth="1"/>
    <col min="8" max="8" width="13.296875" style="129" customWidth="1"/>
    <col min="9" max="9" width="9.8984375" style="128" customWidth="1"/>
    <col min="10" max="10" width="13.5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39135</v>
      </c>
      <c r="B2" s="37" t="str">
        <f>IFERROR(VLOOKUP(D2,DB!A:K,11,0),"")</f>
        <v>R5</v>
      </c>
      <c r="C2" s="37">
        <v>3</v>
      </c>
      <c r="D2" s="100" t="s">
        <v>36085</v>
      </c>
      <c r="E2" s="37" t="s">
        <v>39106</v>
      </c>
      <c r="F2" s="38">
        <v>45891.832060185188</v>
      </c>
      <c r="G2" s="102">
        <f ca="1">IFERROR(NOW()-F2,"")</f>
        <v>107.436467129628</v>
      </c>
      <c r="H2" s="38">
        <v>45891.790393518517</v>
      </c>
      <c r="I2" s="37" t="str">
        <f>IFERROR(VLOOKUP(D2,DB!A:F,6,0),"")</f>
        <v>Generator-SG</v>
      </c>
      <c r="J2" s="37" t="str">
        <f>IFERROR(VLOOKUP(D2,DB!A:G,7,0),"")</f>
        <v>Vandalized</v>
      </c>
      <c r="K2" s="37" t="s">
        <v>39136</v>
      </c>
      <c r="L2" s="37" t="str">
        <f>IFERROR(VLOOKUP(D2,DB!A:I,9,0),"")</f>
        <v>Latis</v>
      </c>
      <c r="M2" s="99"/>
    </row>
    <row r="3" spans="1:13" s="39" customFormat="1" ht="30.75">
      <c r="A3" s="37" t="s">
        <v>39137</v>
      </c>
      <c r="B3" s="37" t="str">
        <f>IFERROR(VLOOKUP(D3,DB!A:K,11,0),"")</f>
        <v>R5</v>
      </c>
      <c r="C3" s="37">
        <v>1</v>
      </c>
      <c r="D3" s="37" t="s">
        <v>33407</v>
      </c>
      <c r="E3" s="37" t="s">
        <v>39113</v>
      </c>
      <c r="F3" s="38">
        <v>45926.188877314817</v>
      </c>
      <c r="G3" s="102">
        <f t="shared" ref="G3" ca="1" si="0">IFERROR(NOW()-F3,"")</f>
        <v>73.079649999999674</v>
      </c>
      <c r="H3" s="38">
        <v>45926.158159722225</v>
      </c>
      <c r="I3" s="37" t="str">
        <f>IFERROR(VLOOKUP(D3,DB!A:F,6,0),"")</f>
        <v>SCECO</v>
      </c>
      <c r="J3" s="37" t="str">
        <f>IFERROR(VLOOKUP(D3,DB!A:G,7,0),"")</f>
        <v>Good</v>
      </c>
      <c r="K3" s="37" t="s">
        <v>39138</v>
      </c>
      <c r="L3" s="37" t="str">
        <f>IFERROR(VLOOKUP(D3,DB!A:I,9,0),"")</f>
        <v>Latis</v>
      </c>
      <c r="M3" s="99"/>
    </row>
    <row r="4" spans="1:13" s="39" customFormat="1" ht="45.75" customHeight="1">
      <c r="A4" s="103" t="s">
        <v>39139</v>
      </c>
      <c r="B4" s="103" t="str">
        <f>IFERROR(VLOOKUP(D4,DB!A:K,11,0),"")</f>
        <v>R5</v>
      </c>
      <c r="C4" s="103">
        <v>1</v>
      </c>
      <c r="D4" s="103" t="s">
        <v>34832</v>
      </c>
      <c r="E4" s="103" t="s">
        <v>39113</v>
      </c>
      <c r="F4" s="104">
        <v>45948.661111111112</v>
      </c>
      <c r="G4" s="105">
        <f t="shared" ref="G4" ca="1" si="1">IFERROR(NOW()-F4,"")</f>
        <v>50.607416203703906</v>
      </c>
      <c r="H4" s="104">
        <v>45948.661111111112</v>
      </c>
      <c r="I4" s="103" t="str">
        <f>IFERROR(VLOOKUP(D4,DB!A:F,6,0),"")</f>
        <v>SCECO</v>
      </c>
      <c r="J4" s="103" t="str">
        <f>IFERROR(VLOOKUP(D4,DB!A:G,7,0),"")</f>
        <v>Dead</v>
      </c>
      <c r="K4" s="103" t="s">
        <v>39140</v>
      </c>
      <c r="L4" s="103" t="str">
        <f>IFERROR(VLOOKUP(D4,DB!A:I,9,0),"")</f>
        <v>Latis</v>
      </c>
    </row>
    <row r="5" spans="1:13" s="39" customFormat="1" ht="30.75">
      <c r="A5" s="103" t="s">
        <v>39141</v>
      </c>
      <c r="B5" s="103" t="str">
        <f>IFERROR(VLOOKUP(D5,DB!A:K,11,0),"")</f>
        <v>R5</v>
      </c>
      <c r="C5" s="103">
        <v>1</v>
      </c>
      <c r="D5" s="103" t="s">
        <v>36592</v>
      </c>
      <c r="E5" s="103" t="s">
        <v>39106</v>
      </c>
      <c r="F5" s="104">
        <v>45981.373298611114</v>
      </c>
      <c r="G5" s="105">
        <f ca="1">IFERROR(NOW()-F5,"")</f>
        <v>17.895228703702742</v>
      </c>
      <c r="H5" s="132">
        <v>45981.360798611109</v>
      </c>
      <c r="I5" s="103" t="str">
        <f>IFERROR(VLOOKUP(D5,DB!A:F,6,0),"")</f>
        <v>SCECO</v>
      </c>
      <c r="J5" s="103" t="str">
        <f>IFERROR(VLOOKUP(D5,DB!A:G,7,0),"")</f>
        <v>Dead</v>
      </c>
      <c r="K5" s="103" t="s">
        <v>39142</v>
      </c>
      <c r="L5" s="103" t="str">
        <f>IFERROR(VLOOKUP(D5,DB!A:I,9,0),"")</f>
        <v>Latis</v>
      </c>
    </row>
    <row r="6" spans="1:13">
      <c r="A6" s="37" t="s">
        <v>39143</v>
      </c>
      <c r="B6" s="37" t="str">
        <f>IFERROR(VLOOKUP(D6,DB!A:K,11,0),"")</f>
        <v>R5</v>
      </c>
      <c r="C6" s="37">
        <v>1</v>
      </c>
      <c r="D6" s="37" t="s">
        <v>37850</v>
      </c>
      <c r="E6" s="37" t="s">
        <v>39106</v>
      </c>
      <c r="F6" s="38">
        <v>45997.107488425929</v>
      </c>
      <c r="G6" s="131">
        <f t="shared" ref="G6" ca="1" si="2">IFERROR(NOW()-F6,"")</f>
        <v>2.1610388888875605</v>
      </c>
      <c r="H6" s="38">
        <v>45997.093599537038</v>
      </c>
      <c r="I6" s="37" t="str">
        <f>IFERROR(VLOOKUP(D6,DB!A:F,6,0),"")</f>
        <v>SCECO</v>
      </c>
      <c r="J6" s="37" t="str">
        <f>IFERROR(VLOOKUP(D6,DB!A:G,7,0),"")</f>
        <v>In progress</v>
      </c>
      <c r="K6" s="37" t="s">
        <v>39144</v>
      </c>
      <c r="L6" s="37" t="str">
        <f>IFERROR(VLOOKUP(D6,DB!A:I,9,0),"")</f>
        <v>Latis</v>
      </c>
    </row>
    <row r="7" spans="1:13">
      <c r="A7" s="37" t="s">
        <v>39145</v>
      </c>
      <c r="B7" s="37" t="str">
        <f>IFERROR(VLOOKUP(D7,DB!A:K,11,0),"")</f>
        <v>R5</v>
      </c>
      <c r="C7" s="37">
        <v>1</v>
      </c>
      <c r="D7" s="37" t="s">
        <v>37284</v>
      </c>
      <c r="E7" s="37" t="s">
        <v>39113</v>
      </c>
      <c r="F7" s="38">
        <v>45998.467928240738</v>
      </c>
      <c r="G7" s="131">
        <f ca="1">IFERROR(NOW()-F7,"")</f>
        <v>0.80059907407849096</v>
      </c>
      <c r="H7" s="38">
        <v>45998.451261574075</v>
      </c>
      <c r="I7" s="37" t="str">
        <f>IFERROR(VLOOKUP(D7,DB!A:F,6,0),"")</f>
        <v>SCECO</v>
      </c>
      <c r="J7" s="37" t="str">
        <f>IFERROR(VLOOKUP(D7,DB!A:G,7,0),"")</f>
        <v>Good+Dead</v>
      </c>
      <c r="K7" s="37" t="s">
        <v>39146</v>
      </c>
      <c r="L7" s="37" t="str">
        <f>IFERROR(VLOOKUP(D7,DB!A:I,9,0),"")</f>
        <v>Latis</v>
      </c>
    </row>
    <row r="8" spans="1:13" ht="30.75">
      <c r="A8" s="37" t="s">
        <v>39147</v>
      </c>
      <c r="B8" s="37" t="str">
        <f>IFERROR(VLOOKUP(D8,DB!A:K,11,0),"")</f>
        <v>R5</v>
      </c>
      <c r="C8" s="37">
        <v>1</v>
      </c>
      <c r="D8" s="37" t="s">
        <v>32884</v>
      </c>
      <c r="E8" s="37" t="s">
        <v>39113</v>
      </c>
      <c r="F8" s="38">
        <v>45998.699166666665</v>
      </c>
      <c r="G8" s="131">
        <f ca="1">IFERROR(NOW()-F8,"")</f>
        <v>0.56936064815090504</v>
      </c>
      <c r="H8" s="38">
        <v>45998.687361111108</v>
      </c>
      <c r="I8" s="37" t="str">
        <f>IFERROR(VLOOKUP(D8,DB!A:F,6,0),"")</f>
        <v>SCECO</v>
      </c>
      <c r="J8" s="37" t="str">
        <f>IFERROR(VLOOKUP(D8,DB!A:G,7,0),"")</f>
        <v>Vandalized+Dead</v>
      </c>
      <c r="K8" s="37" t="s">
        <v>39148</v>
      </c>
      <c r="L8" s="37" t="str">
        <f>IFERROR(VLOOKUP(D8,DB!A:I,9,0),"")</f>
        <v>Latis</v>
      </c>
    </row>
    <row r="9" spans="1:13">
      <c r="A9" s="37"/>
      <c r="B9" s="37" t="str">
        <f>IFERROR(VLOOKUP(D9,DB!A:K,11,0),"")</f>
        <v/>
      </c>
      <c r="C9" s="37"/>
      <c r="D9" s="37"/>
      <c r="E9" s="37"/>
      <c r="F9" s="38"/>
      <c r="G9" s="131">
        <f ca="1">IFERROR(NOW()-F9,"")</f>
        <v>45999.268527314816</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1">
        <f ca="1">IFERROR(NOW()-F10,"")</f>
        <v>45999.268527314816</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1">
        <f ca="1">IFERROR(NOW()-F11,"")</f>
        <v>45999.268527314816</v>
      </c>
      <c r="H11" s="38"/>
      <c r="I11" s="37" t="str">
        <f>IFERROR(VLOOKUP(D11,DB!A:F,6,0),"")</f>
        <v/>
      </c>
      <c r="J11" s="37" t="str">
        <f>IFERROR(VLOOKUP(D11,DB!A:G,7,0),"")</f>
        <v/>
      </c>
      <c r="K11" s="37"/>
      <c r="L11" s="37" t="str">
        <f>IFERROR(VLOOKUP(D11,DB!A:I,9,0),"")</f>
        <v/>
      </c>
    </row>
    <row r="12" spans="1:13">
      <c r="A12" s="100"/>
      <c r="B12" s="100" t="str">
        <f>IFERROR(VLOOKUP(D12,DB!A:K,11,0),"")</f>
        <v/>
      </c>
      <c r="C12" s="100"/>
      <c r="D12" s="100"/>
      <c r="E12" s="100"/>
      <c r="F12" s="132"/>
      <c r="G12" s="102">
        <f ca="1">IFERROR(NOW()-F12,"")</f>
        <v>45999.268527314816</v>
      </c>
      <c r="H12" s="132"/>
      <c r="I12" s="100" t="str">
        <f>IFERROR(VLOOKUP(D12,DB!A:F,6,0),"")</f>
        <v/>
      </c>
      <c r="J12" s="100" t="str">
        <f>IFERROR(VLOOKUP(D12,DB!A:G,7,0),"")</f>
        <v/>
      </c>
      <c r="K12" s="100"/>
      <c r="L12" s="100" t="str">
        <f>IFERROR(VLOOKUP(D12,DB!A:I,9,0),"")</f>
        <v/>
      </c>
    </row>
    <row r="13" spans="1:13">
      <c r="A13" s="37"/>
      <c r="B13" s="37" t="str">
        <f>IFERROR(VLOOKUP(D13,DB!A:K,11,0),"")</f>
        <v/>
      </c>
      <c r="C13" s="37"/>
      <c r="D13" s="154"/>
      <c r="E13" s="37"/>
      <c r="F13" s="38"/>
      <c r="G13" s="131">
        <f ca="1">IFERROR(NOW()-F13,"")</f>
        <v>45999.268527314816</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ca="1">IFERROR(NOW()-F14,"")</f>
        <v>45999.268527314816</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ca="1">IFERROR(NOW()-F15,"")</f>
        <v>45999.268527314816</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ca="1">IFERROR(NOW()-F16,"")</f>
        <v>45999.268527314816</v>
      </c>
      <c r="H16" s="38"/>
      <c r="I16" s="37" t="str">
        <f>IFERROR(VLOOKUP(D16,DB!A:F,6,0),"")</f>
        <v/>
      </c>
      <c r="J16" s="37" t="str">
        <f>IFERROR(VLOOKUP(D16,DB!A:G,7,0),"")</f>
        <v/>
      </c>
      <c r="K16" s="37"/>
      <c r="L16" s="37" t="str">
        <f>IFERROR(VLOOKUP(D16,DB!A:I,9,0),"")</f>
        <v/>
      </c>
    </row>
    <row r="17" spans="1:12">
      <c r="A17" s="37"/>
      <c r="B17" s="37" t="str">
        <f>IFERROR(VLOOKUP(D17,DB!A:K,11,0),"")</f>
        <v/>
      </c>
      <c r="C17" s="37"/>
      <c r="D17" s="154"/>
      <c r="E17" s="37"/>
      <c r="F17" s="38"/>
      <c r="G17" s="131">
        <f ca="1">IFERROR(NOW()-F17,"")</f>
        <v>45999.268527314816</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ca="1">IFERROR(NOW()-F18,"")</f>
        <v>45999.268527314816</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45999.268527314816</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45999.268527314816</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45999.268527314816</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45999.268527314816</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45999.268527314816</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45999.268527314816</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45999.268527314816</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45999.268527314816</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ca="1">IFERROR(NOW()-F27,"")</f>
        <v>45999.268527314816</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ca="1">IFERROR(NOW()-F28,"")</f>
        <v>45999.268527314816</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ca="1">IFERROR(NOW()-F29,"")</f>
        <v>45999.268527314816</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ca="1">IFERROR(NOW()-F30,"")</f>
        <v>45999.268527314816</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ca="1">IFERROR(NOW()-F31,"")</f>
        <v>45999.268527314816</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1">
        <f ca="1">IFERROR(NOW()-F32,"")</f>
        <v>45999.268527314816</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1">
        <f ca="1">IFERROR(NOW()-F33,"")</f>
        <v>45999.268527314816</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1">
        <f ca="1">IFERROR(NOW()-F34,"")</f>
        <v>45999.268527314816</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1">
        <f ca="1">IFERROR(NOW()-F35,"")</f>
        <v>45999.268527314816</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1">
        <f ca="1">IFERROR(NOW()-F36,"")</f>
        <v>45999.268527314816</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1">
        <f ca="1">IFERROR(NOW()-F37,"")</f>
        <v>45999.268527314816</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1">
        <f ca="1">IFERROR(NOW()-F38,"")</f>
        <v>45999.268527314816</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1">
        <f ca="1">IFERROR(NOW()-F39,"")</f>
        <v>45999.268527314816</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1">
        <f ca="1">IFERROR(NOW()-F40,"")</f>
        <v>45999.268527314816</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1">
        <f ca="1">IFERROR(NOW()-F41,"")</f>
        <v>45999.268527314816</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1">
        <f ca="1">IFERROR(NOW()-F42,"")</f>
        <v>45999.268527314816</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1">
        <f ca="1">IFERROR(NOW()-F43,"")</f>
        <v>45999.268527314816</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1">
        <f ca="1">IFERROR(NOW()-F44,"")</f>
        <v>45999.268527314816</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1">
        <f ca="1">IFERROR(NOW()-F45,"")</f>
        <v>45999.268527314816</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1">
        <f ca="1">IFERROR(NOW()-F46,"")</f>
        <v>45999.268527314816</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1">
        <f ca="1">IFERROR(NOW()-F47,"")</f>
        <v>45999.268527314816</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1">
        <f ca="1">IFERROR(NOW()-F48,"")</f>
        <v>45999.268527314816</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1">
        <f ca="1">IFERROR(NOW()-F49,"")</f>
        <v>45999.268527314816</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1">
        <f ca="1">IFERROR(NOW()-F50,"")</f>
        <v>45999.268527314816</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1">
        <f ca="1">IFERROR(NOW()-F51,"")</f>
        <v>45999.268527314816</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1">
        <f ca="1">IFERROR(NOW()-F52,"")</f>
        <v>45999.268527314816</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1">
        <f ca="1">IFERROR(NOW()-F53,"")</f>
        <v>45999.268527314816</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1">
        <f ca="1">IFERROR(NOW()-F54,"")</f>
        <v>45999.268527314816</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1">
        <f ca="1">IFERROR(NOW()-F55,"")</f>
        <v>45999.268527314816</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1">
        <f ca="1">IFERROR(NOW()-F56,"")</f>
        <v>45999.268527314816</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1">
        <f ca="1">IFERROR(NOW()-F57,"")</f>
        <v>45999.268527314816</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1">
        <f ca="1">IFERROR(NOW()-F58,"")</f>
        <v>45999.268527314816</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1">
        <f ca="1">IFERROR(NOW()-F59,"")</f>
        <v>45999.268527314816</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1">
        <f ca="1">IFERROR(NOW()-F60,"")</f>
        <v>45999.268527314816</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1">
        <f ca="1">IFERROR(NOW()-F61,"")</f>
        <v>45999.268527314816</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1">
        <f ca="1">IFERROR(NOW()-F62,"")</f>
        <v>45999.268527314816</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1">
        <f ca="1">IFERROR(NOW()-F63,"")</f>
        <v>45999.268527314816</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1">
        <f ca="1">IFERROR(NOW()-F64,"")</f>
        <v>45999.268527314816</v>
      </c>
      <c r="H64" s="38"/>
      <c r="I64" s="37" t="str">
        <f>IFERROR(VLOOKUP(D64,DB!A:F,6,0),"")</f>
        <v/>
      </c>
      <c r="J64" s="37" t="str">
        <f>IFERROR(VLOOKUP(D64,DB!A:G,7,0),"")</f>
        <v/>
      </c>
      <c r="K64" s="37"/>
      <c r="L64" s="37" t="str">
        <f>IFERROR(VLOOKUP(D64,DB!A:I,9,0),"")</f>
        <v/>
      </c>
    </row>
  </sheetData>
  <dataValidations count="2">
    <dataValidation allowBlank="1" showInputMessage="1" showErrorMessage="1" sqref="E1" xr:uid="{920C6338-E771-4DAE-8C89-92A9093EA4DE}"/>
    <dataValidation type="list" allowBlank="1" showInputMessage="1" showErrorMessage="1" sqref="E2:E6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94"/>
  <sheetViews>
    <sheetView workbookViewId="0">
      <selection activeCell="H2" sqref="H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39149</v>
      </c>
      <c r="B2" s="115" t="str">
        <f>IFERROR(VLOOKUP(D2,DB!A:K,11,0),"")</f>
        <v>R6</v>
      </c>
      <c r="C2" s="116">
        <v>2</v>
      </c>
      <c r="D2" s="115" t="s">
        <v>37026</v>
      </c>
      <c r="E2" s="138" t="s">
        <v>39106</v>
      </c>
      <c r="F2" s="117">
        <v>45999.134247685186</v>
      </c>
      <c r="G2" s="72">
        <f t="shared" ref="G2:G28" ca="1" si="0">IFERROR(NOW()-F2,"-")</f>
        <v>0.13427962963032769</v>
      </c>
      <c r="H2" s="117">
        <v>45999.128344907411</v>
      </c>
      <c r="I2" s="115" t="str">
        <f>IFERROR(VLOOKUP(D2,DB!A:F,6,0),"")</f>
        <v>SCECO</v>
      </c>
      <c r="J2" s="115" t="str">
        <f>IFERROR(VLOOKUP(D2,DB!A:G,7,0),"")</f>
        <v>Vandalized+No BB Design</v>
      </c>
      <c r="K2" s="118" t="s">
        <v>39150</v>
      </c>
      <c r="L2" s="133" t="str">
        <f>IFERROR(VLOOKUP(D2,DB!A:I,9,0),"")</f>
        <v>Latis</v>
      </c>
    </row>
    <row r="3" spans="1:16382" ht="31.5" customHeight="1">
      <c r="A3" s="114"/>
      <c r="B3" s="115" t="str">
        <f>IFERROR(VLOOKUP(D3,DB!A:K,11,0),"")</f>
        <v/>
      </c>
      <c r="C3" s="116"/>
      <c r="D3" s="115"/>
      <c r="E3" s="138"/>
      <c r="F3" s="117"/>
      <c r="G3" s="72">
        <f t="shared" ca="1" si="0"/>
        <v>45999.268527314816</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45999.268527314816</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45999.268527314816</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45999.268527314816</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45999.268527314816</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45999.268527314816</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45999.268527314816</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45999.268527314816</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45999.268527314816</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45999.268527314816</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45999.268527314816</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45999.268527314816</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45999.268527314816</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45999.268527314816</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45999.268527314816</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45999.268527314816</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45999.268527314816</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0"/>
        <v>45999.268527314816</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0"/>
        <v>45999.268527314816</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0"/>
        <v>45999.268527314816</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0"/>
        <v>45999.268527314816</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0"/>
        <v>45999.268527314816</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0"/>
        <v>45999.268527314816</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0"/>
        <v>45999.268527314816</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0"/>
        <v>45999.268527314816</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0"/>
        <v>45999.268527314816</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ref="G29:G92" ca="1" si="1">IFERROR(NOW()-F29,"-")</f>
        <v>45999.268527314816</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45999.268527314816</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45999.268527314816</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45999.268527314816</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45999.268527314816</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45999.268527314816</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45999.268527314816</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45999.268527314816</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45999.268527314816</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45999.268527314816</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45999.268527314816</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45999.268527314816</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45999.268527314816</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45999.268527314816</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45999.268527314816</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45999.268527314816</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45999.268527314816</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45999.268527314816</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45999.268527314816</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45999.268527314816</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45999.268527314816</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45999.268527314816</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45999.268527314816</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45999.268527314816</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45999.268527314816</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45999.268527314816</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45999.268527314816</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45999.268527314816</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45999.268527314816</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45999.268527314816</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45999.268527314816</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45999.268527314816</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45999.268527314816</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45999.268527314816</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45999.268527314816</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45999.268527314816</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45999.268527314816</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45999.268527314816</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45999.268527314816</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45999.268527314816</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45999.268527314816</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45999.268527314816</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45999.268527314816</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45999.268527314816</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45999.268527314816</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45999.268527314816</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45999.268527314816</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45999.268527314816</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45999.268527314816</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45999.268527314816</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45999.268527314816</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45999.268527314816</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45999.268527314816</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45999.268527314816</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45999.268527314816</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1"/>
        <v>45999.268527314816</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1"/>
        <v>45999.268527314816</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1"/>
        <v>45999.268527314816</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1"/>
        <v>45999.268527314816</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1"/>
        <v>45999.268527314816</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1"/>
        <v>45999.268527314816</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1"/>
        <v>45999.268527314816</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1"/>
        <v>45999.268527314816</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1"/>
        <v>45999.268527314816</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ref="G93:G156" ca="1" si="2">IFERROR(NOW()-F93,"-")</f>
        <v>45999.268527314816</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45999.268527314816</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45999.268527314816</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45999.268527314816</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45999.268527314816</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45999.268527314816</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45999.268527314816</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45999.268527314816</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45999.268527314816</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45999.268527314816</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45999.268527314816</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45999.268527314816</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45999.268527314816</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45999.268527314816</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45999.268527314816</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45999.268527314816</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45999.268527314816</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45999.268527314816</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45999.268527314816</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45999.268527314816</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45999.268527314816</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45999.268527314816</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45999.268527314816</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45999.268527314816</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45999.268527314816</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45999.268527314816</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45999.268527314816</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45999.268527314816</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45999.268527314816</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45999.268527314816</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45999.268527314816</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45999.268527314816</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45999.268527314816</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45999.268527314816</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45999.268527314816</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45999.268527314816</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45999.268527314816</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45999.268527314816</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45999.268527314816</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45999.268527314816</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45999.268527314816</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45999.268527314816</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45999.268527314816</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45999.268527314816</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45999.268527314816</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45999.268527314816</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45999.268527314816</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45999.268527314816</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45999.268527314816</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45999.268527314816</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45999.268527314816</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45999.268527314816</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45999.268527314816</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45999.268527314816</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45999.268527314816</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2"/>
        <v>45999.268527314816</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2"/>
        <v>45999.268527314816</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2"/>
        <v>45999.268527314816</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2"/>
        <v>45999.268527314816</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2"/>
        <v>45999.268527314816</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2"/>
        <v>45999.268527314816</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2"/>
        <v>45999.268527314816</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2"/>
        <v>45999.268527314816</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2"/>
        <v>45999.268527314816</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ref="G157:G220" ca="1" si="3">IFERROR(NOW()-F157,"-")</f>
        <v>45999.268527314816</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45999.268527314816</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45999.268527314816</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45999.268527314816</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45999.268527314816</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45999.268527314816</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45999.268527314816</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45999.268527314816</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45999.268527314816</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45999.268527314816</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45999.268527314816</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45999.268527314816</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45999.268527314816</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45999.268527314816</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45999.268527314816</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45999.268527314816</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45999.268527314816</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45999.268527314816</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45999.268527314816</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45999.268527314816</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45999.268527314816</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45999.268527314816</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45999.268527314816</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45999.268527314816</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45999.268527314816</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45999.268527314816</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45999.268527314816</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45999.268527314816</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45999.268527314816</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45999.268527314816</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45999.268527314816</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45999.268527314816</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45999.268527314816</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45999.268527314816</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45999.268527314816</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45999.268527314816</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45999.268527314816</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45999.268527314816</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45999.268527314816</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45999.268527314816</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45999.268527314816</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45999.268527314816</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45999.268527314816</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45999.268527314816</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45999.268527314816</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45999.268527314816</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45999.268527314816</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45999.268527314816</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45999.268527314816</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45999.268527314816</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45999.268527314816</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45999.268527314816</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45999.268527314816</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45999.268527314816</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45999.268527314816</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3"/>
        <v>45999.268527314816</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3"/>
        <v>45999.268527314816</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3"/>
        <v>45999.268527314816</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3"/>
        <v>45999.268527314816</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3"/>
        <v>45999.268527314816</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3"/>
        <v>45999.268527314816</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3"/>
        <v>45999.268527314816</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3"/>
        <v>45999.268527314816</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3"/>
        <v>45999.268527314816</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ref="G221:G284" ca="1" si="4">IFERROR(NOW()-F221,"-")</f>
        <v>45999.268527314816</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45999.268527314816</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45999.268527314816</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45999.268527314816</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45999.268527314816</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45999.268527314816</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45999.268527314816</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45999.268527314816</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45999.268527314816</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45999.268527314816</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45999.268527314816</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45999.268527314816</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45999.268527314816</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45999.268527314816</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45999.268527314816</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45999.268527314816</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45999.268527314816</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45999.268527314816</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45999.268527314816</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45999.268527314816</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45999.268527314816</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45999.268527314816</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45999.268527314816</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45999.268527314816</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45999.268527314816</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45999.268527314816</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45999.268527314816</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45999.268527314816</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45999.268527314816</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45999.268527314816</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45999.268527314816</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45999.268527314816</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45999.268527314816</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45999.268527314816</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45999.268527314816</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45999.268527314816</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45999.268527314816</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45999.268527314816</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45999.268527314816</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45999.268527314816</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45999.268527314816</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45999.268527314816</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45999.268527314816</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45999.268527314816</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45999.268527314816</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45999.268527314816</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45999.268527314816</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45999.268527314816</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45999.268527314816</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45999.268527314816</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45999.268527314816</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45999.268527314816</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45999.268527314816</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45999.268527314816</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45999.268527314816</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4"/>
        <v>45999.268527314816</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4"/>
        <v>45999.268527314816</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4"/>
        <v>45999.268527314816</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4"/>
        <v>45999.268527314816</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4"/>
        <v>45999.268527314816</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4"/>
        <v>45999.268527314816</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4"/>
        <v>45999.268527314816</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4"/>
        <v>45999.268527314816</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4"/>
        <v>45999.268527314816</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ref="G285:G348" ca="1" si="5">IFERROR(NOW()-F285,"-")</f>
        <v>45999.268527314816</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45999.268527314816</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45999.268527314816</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45999.268527314816</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45999.268527314816</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45999.268527314816</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45999.268527314816</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45999.268527314816</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45999.268527314816</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45999.268527314816</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45999.268527314816</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45999.268527314816</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45999.268527314816</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45999.268527314816</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45999.268527314816</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45999.268527314816</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45999.268527314816</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45999.268527314816</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45999.268527314816</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45999.268527314816</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45999.268527314816</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45999.268527314816</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45999.268527314816</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45999.268527314816</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45999.268527314816</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45999.268527314816</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45999.268527314816</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45999.268527314816</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45999.268527314816</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45999.268527314816</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45999.268527314816</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45999.268527314816</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45999.268527314816</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45999.268527314816</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45999.268527314816</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45999.268527314816</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45999.268527314816</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45999.268527314816</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45999.268527314816</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45999.268527314816</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45999.268527314816</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45999.268527314816</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45999.268527314816</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45999.268527314816</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45999.268527314816</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45999.268527314816</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45999.268527314816</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45999.268527314816</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45999.268527314816</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45999.268527314816</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45999.268527314816</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45999.268527314816</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45999.268527314816</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45999.268527314816</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45999.268527314816</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5"/>
        <v>45999.268527314816</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5"/>
        <v>45999.268527314816</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5"/>
        <v>45999.268527314816</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5"/>
        <v>45999.268527314816</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5"/>
        <v>45999.268527314816</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5"/>
        <v>45999.268527314816</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5"/>
        <v>45999.268527314816</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5"/>
        <v>45999.268527314816</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5"/>
        <v>45999.268527314816</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ref="G349:G412" ca="1" si="6">IFERROR(NOW()-F349,"-")</f>
        <v>45999.268527314816</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45999.268527314816</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45999.268527314816</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45999.268527314816</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45999.268527314816</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45999.268527314816</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45999.268527314816</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45999.268527314816</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45999.268527314816</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45999.268527314816</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45999.268527314816</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45999.268527314816</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45999.268527314816</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45999.268527314816</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45999.268527314816</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45999.268527314816</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45999.268527314816</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45999.268527314816</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45999.268527314816</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45999.268527314816</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45999.268527314816</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45999.268527314816</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45999.268527314816</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45999.268527314816</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45999.268527314816</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45999.268527314816</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45999.268527314816</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45999.268527314816</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45999.268527314816</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45999.268527314816</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45999.268527314816</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45999.268527314816</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45999.268527314816</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45999.268527314816</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45999.268527314816</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45999.268527314816</v>
      </c>
      <c r="H384" s="117"/>
      <c r="I384" s="115" t="str">
        <f>IFERROR(VLOOKUP(D384,DB!A:F,6,0),"")</f>
        <v/>
      </c>
      <c r="J384" s="115" t="str">
        <f>IFERROR(VLOOKUP(D384,DB!A:G,7,0),"")</f>
        <v/>
      </c>
      <c r="K384" s="118"/>
      <c r="L384" s="133" t="str">
        <f>IFERROR(VLOOKUP(D384,DB!A:I,9,0),"")</f>
        <v/>
      </c>
    </row>
    <row r="385" spans="1:12" ht="31.5" customHeight="1">
      <c r="A385" s="114"/>
      <c r="B385" s="115" t="str">
        <f>IFERROR(VLOOKUP(D385,DB!A:K,11,0),"")</f>
        <v/>
      </c>
      <c r="C385" s="116"/>
      <c r="D385" s="115"/>
      <c r="E385" s="138"/>
      <c r="F385" s="117"/>
      <c r="G385" s="72">
        <f t="shared" ca="1" si="6"/>
        <v>45999.268527314816</v>
      </c>
      <c r="H385" s="117"/>
      <c r="I385" s="115" t="str">
        <f>IFERROR(VLOOKUP(D385,DB!A:F,6,0),"")</f>
        <v/>
      </c>
      <c r="J385" s="115" t="str">
        <f>IFERROR(VLOOKUP(D385,DB!A:G,7,0),"")</f>
        <v/>
      </c>
      <c r="K385" s="118"/>
      <c r="L385" s="133" t="str">
        <f>IFERROR(VLOOKUP(D385,DB!A:I,9,0),"")</f>
        <v/>
      </c>
    </row>
    <row r="386" spans="1:12" ht="31.5" customHeight="1">
      <c r="A386" s="114"/>
      <c r="B386" s="115" t="str">
        <f>IFERROR(VLOOKUP(D386,DB!A:K,11,0),"")</f>
        <v/>
      </c>
      <c r="C386" s="116"/>
      <c r="D386" s="115"/>
      <c r="E386" s="138"/>
      <c r="F386" s="117"/>
      <c r="G386" s="72">
        <f t="shared" ca="1" si="6"/>
        <v>45999.268527314816</v>
      </c>
      <c r="H386" s="117"/>
      <c r="I386" s="115" t="str">
        <f>IFERROR(VLOOKUP(D386,DB!A:F,6,0),"")</f>
        <v/>
      </c>
      <c r="J386" s="115" t="str">
        <f>IFERROR(VLOOKUP(D386,DB!A:G,7,0),"")</f>
        <v/>
      </c>
      <c r="K386" s="118"/>
      <c r="L386" s="133" t="str">
        <f>IFERROR(VLOOKUP(D386,DB!A:I,9,0),"")</f>
        <v/>
      </c>
    </row>
    <row r="387" spans="1:12" ht="31.5" customHeight="1">
      <c r="A387" s="114"/>
      <c r="B387" s="115" t="str">
        <f>IFERROR(VLOOKUP(D387,DB!A:K,11,0),"")</f>
        <v/>
      </c>
      <c r="C387" s="116"/>
      <c r="D387" s="115"/>
      <c r="E387" s="138"/>
      <c r="F387" s="117"/>
      <c r="G387" s="72">
        <f t="shared" ca="1" si="6"/>
        <v>45999.268527314816</v>
      </c>
      <c r="H387" s="117"/>
      <c r="I387" s="115" t="str">
        <f>IFERROR(VLOOKUP(D387,DB!A:F,6,0),"")</f>
        <v/>
      </c>
      <c r="J387" s="115" t="str">
        <f>IFERROR(VLOOKUP(D387,DB!A:G,7,0),"")</f>
        <v/>
      </c>
      <c r="K387" s="118"/>
      <c r="L387" s="133" t="str">
        <f>IFERROR(VLOOKUP(D387,DB!A:I,9,0),"")</f>
        <v/>
      </c>
    </row>
    <row r="388" spans="1:12" ht="31.5" customHeight="1">
      <c r="A388" s="114"/>
      <c r="B388" s="115" t="str">
        <f>IFERROR(VLOOKUP(D388,DB!A:K,11,0),"")</f>
        <v/>
      </c>
      <c r="C388" s="116"/>
      <c r="D388" s="115"/>
      <c r="E388" s="138"/>
      <c r="F388" s="117"/>
      <c r="G388" s="72">
        <f t="shared" ca="1" si="6"/>
        <v>45999.268527314816</v>
      </c>
      <c r="H388" s="117"/>
      <c r="I388" s="115" t="str">
        <f>IFERROR(VLOOKUP(D388,DB!A:F,6,0),"")</f>
        <v/>
      </c>
      <c r="J388" s="115" t="str">
        <f>IFERROR(VLOOKUP(D388,DB!A:G,7,0),"")</f>
        <v/>
      </c>
      <c r="K388" s="118"/>
      <c r="L388" s="133" t="str">
        <f>IFERROR(VLOOKUP(D388,DB!A:I,9,0),"")</f>
        <v/>
      </c>
    </row>
    <row r="389" spans="1:12" ht="31.5" customHeight="1">
      <c r="A389" s="114"/>
      <c r="B389" s="115" t="str">
        <f>IFERROR(VLOOKUP(D389,DB!A:K,11,0),"")</f>
        <v/>
      </c>
      <c r="C389" s="116"/>
      <c r="D389" s="115"/>
      <c r="E389" s="138"/>
      <c r="F389" s="117"/>
      <c r="G389" s="72">
        <f t="shared" ca="1" si="6"/>
        <v>45999.268527314816</v>
      </c>
      <c r="H389" s="117"/>
      <c r="I389" s="115" t="str">
        <f>IFERROR(VLOOKUP(D389,DB!A:F,6,0),"")</f>
        <v/>
      </c>
      <c r="J389" s="115" t="str">
        <f>IFERROR(VLOOKUP(D389,DB!A:G,7,0),"")</f>
        <v/>
      </c>
      <c r="K389" s="118"/>
      <c r="L389" s="133" t="str">
        <f>IFERROR(VLOOKUP(D389,DB!A:I,9,0),"")</f>
        <v/>
      </c>
    </row>
    <row r="390" spans="1:12" ht="31.5" customHeight="1">
      <c r="A390" s="114"/>
      <c r="B390" s="115" t="str">
        <f>IFERROR(VLOOKUP(D390,DB!A:K,11,0),"")</f>
        <v/>
      </c>
      <c r="C390" s="116"/>
      <c r="D390" s="115"/>
      <c r="E390" s="138"/>
      <c r="F390" s="117"/>
      <c r="G390" s="72">
        <f t="shared" ca="1" si="6"/>
        <v>45999.268527314816</v>
      </c>
      <c r="H390" s="117"/>
      <c r="I390" s="115" t="str">
        <f>IFERROR(VLOOKUP(D390,DB!A:F,6,0),"")</f>
        <v/>
      </c>
      <c r="J390" s="115" t="str">
        <f>IFERROR(VLOOKUP(D390,DB!A:G,7,0),"")</f>
        <v/>
      </c>
      <c r="K390" s="118"/>
      <c r="L390" s="133" t="str">
        <f>IFERROR(VLOOKUP(D390,DB!A:I,9,0),"")</f>
        <v/>
      </c>
    </row>
    <row r="391" spans="1:12" ht="31.5" customHeight="1">
      <c r="A391" s="114"/>
      <c r="B391" s="115" t="str">
        <f>IFERROR(VLOOKUP(D391,DB!A:K,11,0),"")</f>
        <v/>
      </c>
      <c r="C391" s="116"/>
      <c r="D391" s="115"/>
      <c r="E391" s="138"/>
      <c r="F391" s="117"/>
      <c r="G391" s="72">
        <f t="shared" ca="1" si="6"/>
        <v>45999.268527314816</v>
      </c>
      <c r="H391" s="117"/>
      <c r="I391" s="115" t="str">
        <f>IFERROR(VLOOKUP(D391,DB!A:F,6,0),"")</f>
        <v/>
      </c>
      <c r="J391" s="115" t="str">
        <f>IFERROR(VLOOKUP(D391,DB!A:G,7,0),"")</f>
        <v/>
      </c>
      <c r="K391" s="118"/>
      <c r="L391" s="133" t="str">
        <f>IFERROR(VLOOKUP(D391,DB!A:I,9,0),"")</f>
        <v/>
      </c>
    </row>
    <row r="392" spans="1:12" ht="31.5" customHeight="1">
      <c r="A392" s="114"/>
      <c r="B392" s="115" t="str">
        <f>IFERROR(VLOOKUP(D392,DB!A:K,11,0),"")</f>
        <v/>
      </c>
      <c r="C392" s="116"/>
      <c r="D392" s="115"/>
      <c r="E392" s="138"/>
      <c r="F392" s="117"/>
      <c r="G392" s="72">
        <f t="shared" ca="1" si="6"/>
        <v>45999.268527314816</v>
      </c>
      <c r="H392" s="117"/>
      <c r="I392" s="115" t="str">
        <f>IFERROR(VLOOKUP(D392,DB!A:F,6,0),"")</f>
        <v/>
      </c>
      <c r="J392" s="115" t="str">
        <f>IFERROR(VLOOKUP(D392,DB!A:G,7,0),"")</f>
        <v/>
      </c>
      <c r="K392" s="118"/>
      <c r="L392" s="133" t="str">
        <f>IFERROR(VLOOKUP(D392,DB!A:I,9,0),"")</f>
        <v/>
      </c>
    </row>
    <row r="393" spans="1:12" ht="31.5" customHeight="1">
      <c r="A393" s="114"/>
      <c r="B393" s="115" t="str">
        <f>IFERROR(VLOOKUP(D393,DB!A:K,11,0),"")</f>
        <v/>
      </c>
      <c r="C393" s="116"/>
      <c r="D393" s="115"/>
      <c r="E393" s="138"/>
      <c r="F393" s="117"/>
      <c r="G393" s="72">
        <f t="shared" ca="1" si="6"/>
        <v>45999.268527314816</v>
      </c>
      <c r="H393" s="117"/>
      <c r="I393" s="115" t="str">
        <f>IFERROR(VLOOKUP(D393,DB!A:F,6,0),"")</f>
        <v/>
      </c>
      <c r="J393" s="115" t="str">
        <f>IFERROR(VLOOKUP(D393,DB!A:G,7,0),"")</f>
        <v/>
      </c>
      <c r="K393" s="118"/>
      <c r="L393" s="133" t="str">
        <f>IFERROR(VLOOKUP(D393,DB!A:I,9,0),"")</f>
        <v/>
      </c>
    </row>
    <row r="394" spans="1:12" ht="31.5" customHeight="1">
      <c r="A394" s="139"/>
      <c r="B394" s="140" t="str">
        <f>IFERROR(VLOOKUP(D394,DB!A:K,11,0),"")</f>
        <v/>
      </c>
      <c r="C394" s="141"/>
      <c r="D394" s="140"/>
      <c r="E394" s="138"/>
      <c r="F394" s="142"/>
      <c r="G394" s="143">
        <f t="shared" ca="1" si="6"/>
        <v>45999.268527314816</v>
      </c>
      <c r="H394" s="142"/>
      <c r="I394" s="140" t="str">
        <f>IFERROR(VLOOKUP(D394,DB!A:F,6,0),"")</f>
        <v/>
      </c>
      <c r="J394" s="140" t="str">
        <f>IFERROR(VLOOKUP(D394,DB!A:G,7,0),"")</f>
        <v/>
      </c>
      <c r="K394" s="144"/>
      <c r="L394" s="145" t="str">
        <f>IFERROR(VLOOKUP(D394,DB!A:I,9,0),"")</f>
        <v/>
      </c>
    </row>
  </sheetData>
  <dataValidations count="2">
    <dataValidation allowBlank="1" showInputMessage="1" showErrorMessage="1" sqref="E1" xr:uid="{9E1BC488-8814-4F8A-8DBE-742B3278AB71}"/>
    <dataValidation type="list" allowBlank="1" showInputMessage="1" showErrorMessage="1" sqref="E2:E39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2025-12-08T03:27:17Z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