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46" documentId="120_S{2AC9BD13-BADA-5192-A53E-5A8FF88502F6}" xr6:coauthVersionLast="47" xr6:coauthVersionMax="47" xr10:uidLastSave="{3DCEDA1B-70DF-4FD0-875C-B2DF29995F1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<sst xmlns="http://schemas.openxmlformats.org/spreadsheetml/2006/main" count="180277" uniqueCount="39123">
  <si>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</si>
  <si>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</si>
  <si>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</si>
  <si>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</si>
  <si>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</si>
  <si>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</si>
  <si>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</si>
  <si>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</si>
  <si>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</si>
  <si>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</si>
  <si>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</si>
  <si>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</si>
  <si>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</si>
  <si>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</si>
  <si>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</si>
  <si>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</si>
  <si>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</si>
  <si>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</si>
  <si>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</si>
  <si>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</si>
  <si>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</si>
  <si>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</si>
  <si>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</si>
  <si>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</si>
  <si>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</si>
  <si>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</si>
  <si>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</si>
  <si>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</si>
  <si>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</si>
  <si>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</si>
  <si>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</si>
  <si>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</si>
  <si>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</si>
  <si>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</si>
  <si>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</si>
  <si>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</si>
  <si>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</si>
  <si>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</si>
  <si>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</si>
  <si>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</si>
  <si>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</si>
  <si>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</si>
  <si>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</si>
  <si>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</si>
  <si>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</si>
  <si>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</si>
  <si>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</si>
  <si>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</si>
  <si>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</si>
  <si>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</si>
  <si>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</si>
  <si>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</si>
  <si>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</si>
  <si>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</si>
  <si>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</si>
  <si>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</si>
  <si>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</si>
  <si>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</si>
  <si>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</si>
  <si>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</si>
  <si>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</si>
  <si>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</si>
  <si>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</si>
  <si>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</si>
  <si>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</si>
  <si>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</si>
  <si>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</si>
  <si>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</si>
  <si>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</si>
  <si>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</si>
  <si>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</si>
  <si>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</si>
  <si>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</si>
  <si>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</si>
  <si>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</si>
  <si>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</si>
  <si>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</si>
  <si>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</si>
  <si>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</si>
  <si>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</si>
  <si>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</si>
  <si>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</si>
  <si>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</si>
  <si>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</si>
  <si>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</si>
  <si>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</si>
  <si>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</si>
  <si>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</si>
  <si>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</si>
  <si>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</si>
  <si>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</si>
  <si>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</si>
  <si>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</si>
  <si>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</si>
  <si>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</si>
  <si>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</si>
  <si>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</si>
  <si>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</si>
  <si>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</si>
  <si>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</si>
  <si>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</si>
  <si>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</si>
  <si>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</si>
  <si>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</si>
  <si>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</si>
  <si>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</si>
  <si>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</si>
  <si>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</si>
  <si>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</si>
  <si>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</si>
  <si>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</si>
  <si>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</si>
  <si>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</si>
  <si>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</si>
  <si>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</si>
  <si>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</si>
  <si>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</si>
  <si>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</si>
  <si>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</si>
  <si>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</si>
  <si>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</si>
  <si>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</si>
  <si>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</si>
  <si>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</si>
  <si>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</si>
  <si>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</si>
  <si>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</si>
  <si>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</si>
  <si>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</si>
  <si>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</si>
  <si>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</si>
  <si>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</si>
  <si>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</si>
  <si>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</si>
  <si>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</si>
  <si>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</si>
  <si>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</si>
  <si>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</si>
  <si>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</si>
  <si>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</si>
  <si>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</si>
  <si>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</si>
  <si>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</si>
  <si>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</si>
  <si>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</si>
  <si>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</si>
  <si>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</si>
  <si>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</si>
  <si>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</si>
  <si>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</si>
  <si>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</si>
  <si>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</si>
  <si>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</si>
  <si>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</si>
  <si>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</si>
  <si>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</si>
  <si>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</si>
  <si>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</si>
  <si>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</si>
  <si>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</si>
  <si>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</si>
  <si>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</si>
  <si>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</si>
  <si>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</si>
  <si>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</si>
  <si>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</si>
  <si>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</si>
  <si>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</si>
  <si>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</si>
  <si>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</si>
  <si>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</si>
  <si>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</si>
  <si>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</si>
  <si>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</si>
  <si>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</si>
  <si>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</si>
  <si>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</si>
  <si>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</si>
  <si>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</si>
  <si>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</si>
  <si>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</si>
  <si>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</si>
  <si>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</si>
  <si>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</si>
  <si>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</si>
  <si>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</si>
  <si>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</si>
  <si>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</si>
  <si>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</si>
  <si>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</si>
  <si>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</si>
  <si>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</si>
  <si>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</si>
  <si>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</si>
  <si>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</si>
  <si>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</si>
  <si>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</si>
  <si>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</si>
  <si>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</si>
  <si>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</si>
  <si>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</si>
  <si>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</si>
  <si>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</si>
  <si>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</si>
  <si>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</si>
  <si>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</si>
  <si>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</si>
  <si>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</si>
  <si>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</si>
  <si>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</si>
  <si>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</si>
  <si>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</si>
  <si>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</si>
  <si>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</si>
  <si>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</si>
  <si>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</si>
  <si>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</si>
  <si>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</si>
  <si>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</si>
  <si>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</si>
  <si>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</si>
  <si>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</si>
  <si>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</si>
  <si>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</si>
  <si>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</si>
  <si>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</si>
  <si>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</si>
  <si>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</si>
  <si>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</si>
  <si>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</si>
  <si>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</si>
  <si>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</si>
  <si>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</si>
  <si>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</si>
  <si>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</si>
  <si>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</si>
  <si>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</si>
  <si>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</si>
  <si>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</si>
  <si>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</si>
  <si>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</si>
  <si>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</si>
  <si>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</si>
  <si>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</si>
  <si>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</si>
  <si>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</si>
  <si>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</si>
  <si>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</si>
  <si>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</si>
  <si>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</si>
  <si>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</si>
  <si>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</si>
  <si>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</si>
  <si>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</si>
  <si>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</si>
  <si>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</si>
  <si>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</si>
  <si>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</si>
  <si>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</si>
  <si>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</si>
  <si>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</si>
  <si>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</si>
  <si>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</si>
  <si>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</si>
  <si>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</si>
  <si>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</si>
  <si>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</si>
  <si>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</si>
  <si>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</si>
  <si>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</si>
  <si>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</si>
  <si>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</si>
  <si>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</si>
  <si>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</si>
  <si>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</si>
  <si>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</si>
  <si>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</si>
  <si>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</si>
  <si>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</si>
  <si>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</si>
  <si>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</si>
  <si>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</si>
  <si>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</si>
  <si>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</si>
  <si>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</si>
  <si>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</si>
  <si>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</si>
  <si>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</si>
  <si>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</si>
  <si>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</si>
  <si>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</si>
  <si>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</si>
  <si>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</si>
  <si>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</si>
  <si>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</si>
  <si>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</si>
  <si>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</si>
  <si>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</si>
  <si>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</si>
  <si>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</si>
  <si>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</si>
  <si>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</si>
  <si>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</si>
  <si>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</si>
  <si>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</si>
  <si>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</si>
  <si>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</si>
  <si>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</si>
  <si>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</si>
  <si>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</si>
  <si>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</si>
  <si>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</si>
  <si>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</si>
  <si>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</si>
  <si>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</si>
  <si>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</si>
  <si>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</si>
  <si>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</si>
  <si>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</si>
  <si>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</si>
  <si>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</si>
  <si>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</si>
  <si>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</si>
  <si>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</si>
  <si>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</si>
  <si>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</si>
  <si>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</si>
  <si>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</si>
  <si>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</si>
  <si>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</si>
  <si>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</si>
  <si>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</si>
  <si>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</si>
  <si>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</si>
  <si>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</si>
  <si>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</si>
  <si>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</si>
  <si>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</si>
  <si>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</si>
  <si>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</si>
  <si>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</si>
  <si>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</si>
  <si>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</si>
  <si>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</si>
  <si>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</si>
  <si>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</si>
  <si>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</si>
  <si>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</si>
  <si>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</si>
  <si>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</si>
  <si>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</si>
  <si>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</si>
  <si>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</si>
  <si>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</si>
  <si>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</si>
  <si>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</si>
  <si>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</si>
  <si>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</si>
  <si>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</si>
  <si>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</si>
  <si>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</si>
  <si>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</si>
  <si>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</si>
  <si>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</si>
  <si>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</si>
  <si>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</si>
  <si>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</si>
  <si>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</si>
  <si>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</si>
  <si>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</si>
  <si>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</si>
  <si>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</si>
  <si>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</si>
  <si>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</si>
  <si>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</si>
  <si>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</si>
  <si>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</si>
  <si>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</si>
  <si>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</si>
  <si>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</si>
  <si>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</si>
  <si>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</si>
  <si>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</si>
  <si>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</si>
  <si>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</si>
  <si>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</si>
  <si>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</si>
  <si>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</si>
  <si>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</si>
  <si>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</si>
  <si>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</si>
  <si>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</si>
  <si>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</si>
  <si>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</si>
  <si>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</si>
  <si>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</si>
  <si>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</si>
  <si>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</si>
  <si>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</si>
  <si>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</si>
  <si>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</si>
  <si>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</si>
  <si>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</si>
  <si>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</si>
  <si>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</si>
  <si>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</si>
  <si>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</si>
  <si>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</si>
  <si>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</si>
  <si>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</si>
  <si>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</si>
  <si>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</si>
  <si>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</si>
  <si>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</si>
  <si>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</si>
  <si>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</si>
  <si>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</si>
  <si>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</si>
  <si>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</si>
  <si>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</si>
  <si>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</si>
  <si>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</si>
  <si>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</si>
  <si>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</si>
  <si>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</si>
  <si>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</si>
  <si>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</si>
  <si>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</si>
  <si>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</si>
  <si>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</si>
  <si>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</si>
  <si>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</si>
  <si>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</si>
  <si>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</si>
  <si>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</si>
  <si>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</si>
  <si>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</si>
  <si>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</si>
  <si>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</si>
  <si>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</si>
  <si>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</si>
  <si>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</si>
  <si>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</si>
  <si>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</si>
  <si>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</si>
  <si>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</si>
  <si>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</si>
  <si>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</si>
  <si>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</si>
  <si>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</si>
  <si>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</si>
  <si>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</si>
  <si>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</si>
  <si>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</si>
  <si>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</si>
  <si>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</si>
  <si>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</si>
  <si>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</si>
  <si>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</si>
  <si>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</si>
  <si>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</si>
  <si>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</si>
  <si>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</si>
  <si>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</si>
  <si>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</si>
  <si>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</si>
  <si>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</si>
  <si>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</si>
  <si>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</si>
  <si>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</si>
  <si>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</si>
  <si>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</si>
  <si>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</si>
  <si>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</si>
  <si>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</si>
  <si>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</si>
  <si>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</si>
  <si>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</si>
  <si>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</si>
  <si>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</si>
  <si>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</si>
  <si>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</si>
  <si>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</si>
  <si>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</si>
  <si>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</si>
  <si>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</si>
  <si>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</si>
  <si>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</si>
  <si>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</si>
  <si>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</si>
  <si>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</si>
  <si>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</si>
  <si>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</si>
  <si>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</si>
  <si>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</si>
  <si>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</si>
  <si>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</si>
  <si>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</si>
  <si>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</si>
  <si>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</si>
  <si>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</si>
  <si>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</si>
  <si>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</si>
  <si>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</si>
  <si>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</si>
  <si>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</si>
  <si>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</si>
  <si>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</si>
  <si>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</si>
  <si>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</si>
  <si>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</si>
  <si>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</si>
  <si>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</si>
  <si>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</si>
  <si>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</si>
  <si>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</si>
  <si>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</si>
  <si>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</si>
  <si>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</si>
  <si>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</si>
  <si>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</si>
  <si>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</si>
  <si>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</si>
  <si>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</si>
  <si>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</si>
  <si>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</si>
  <si>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</si>
  <si>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</si>
  <si>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</si>
  <si>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</si>
  <si>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</si>
  <si>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</si>
  <si>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</si>
  <si>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</si>
  <si>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</si>
  <si>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</si>
  <si>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</si>
  <si>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</si>
  <si>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</si>
  <si>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</si>
  <si>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</si>
  <si>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</si>
  <si>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</si>
  <si>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</si>
  <si>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</si>
  <si>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</si>
  <si>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</si>
  <si>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</si>
  <si>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</si>
  <si>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</si>
  <si>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</si>
  <si>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</si>
  <si>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</si>
  <si>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</si>
  <si>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</si>
  <si>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</si>
  <si>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</si>
  <si>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</si>
  <si>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</si>
  <si>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</si>
  <si>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</si>
  <si>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</si>
  <si>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</si>
  <si>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</si>
  <si>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</si>
  <si>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</si>
  <si>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</si>
  <si>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</si>
  <si>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</si>
  <si>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</si>
  <si>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</si>
  <si>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</si>
  <si>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</si>
  <si>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</si>
  <si>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</si>
  <si>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</si>
  <si>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</si>
  <si>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</si>
  <si>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</si>
  <si>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</si>
  <si>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</si>
  <si>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</si>
  <si>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</si>
  <si>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</si>
  <si>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</si>
  <si>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</si>
  <si>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</si>
  <si>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</si>
  <si>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</si>
  <si>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</si>
  <si>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</si>
  <si>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</si>
  <si>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</si>
  <si>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</si>
  <si>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</si>
  <si>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</si>
  <si>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</si>
  <si>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</si>
  <si>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</si>
  <si>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</si>
  <si>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</si>
  <si>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</si>
  <si>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</si>
  <si>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</si>
  <si>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</si>
  <si>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</si>
  <si>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</si>
  <si>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</si>
  <si>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</si>
  <si>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</si>
  <si>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</si>
  <si>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</si>
  <si>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</si>
  <si>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</si>
  <si>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</si>
  <si>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</si>
  <si>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</si>
  <si>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</si>
  <si>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</si>
  <si>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</si>
  <si>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</si>
  <si>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</si>
  <si>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</si>
  <si>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</si>
  <si>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</si>
  <si>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</si>
  <si>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</si>
  <si>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</si>
  <si>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</si>
  <si>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</si>
  <si>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</si>
  <si>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</si>
  <si>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</si>
  <si>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</si>
  <si>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</si>
  <si>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</si>
  <si>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</si>
  <si>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</si>
  <si>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</si>
  <si>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</si>
  <si>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</si>
  <si>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</si>
  <si>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</si>
  <si>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</si>
  <si>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</si>
  <si>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</si>
  <si>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</si>
  <si>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</si>
  <si>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</si>
  <si>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</si>
  <si>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</si>
  <si>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</si>
  <si>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</si>
  <si>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</si>
  <si>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</si>
  <si>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</si>
  <si>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</si>
  <si>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</si>
  <si>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</si>
  <si>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</si>
  <si>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</si>
  <si>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</si>
  <si>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</si>
  <si>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</si>
  <si>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</si>
  <si>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</si>
  <si>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</si>
  <si>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</si>
  <si>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</si>
  <si>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</si>
  <si>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</si>
  <si>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</si>
  <si>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</si>
  <si>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</si>
  <si>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</si>
  <si>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</si>
  <si>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</si>
  <si>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</si>
  <si>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</si>
  <si>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</si>
  <si>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</si>
  <si>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</si>
  <si>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</si>
  <si>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</si>
  <si>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</si>
  <si>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</si>
  <si>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</si>
  <si>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</si>
  <si>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</si>
  <si>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</si>
  <si>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</si>
  <si>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</si>
  <si>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</si>
  <si>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</si>
  <si>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</si>
  <si>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</si>
  <si>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</si>
  <si>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</si>
  <si>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</si>
  <si>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</si>
  <si>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</si>
  <si>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</si>
  <si>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</si>
  <si>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</si>
  <si>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</si>
  <si>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</si>
  <si>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</si>
  <si>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</si>
  <si>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</si>
  <si>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</si>
  <si>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</si>
  <si>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</si>
  <si>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</si>
  <si>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</si>
  <si>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</si>
  <si>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</si>
  <si>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</si>
  <si>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</si>
  <si>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</si>
  <si>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</si>
  <si>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</si>
  <si>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</si>
  <si>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</si>
  <si>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</si>
  <si>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</si>
  <si>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</si>
  <si>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</si>
  <si>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</si>
  <si>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</si>
  <si>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</si>
  <si>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</si>
  <si>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</si>
  <si>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</si>
  <si>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</si>
  <si>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</si>
  <si>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</si>
  <si>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</si>
  <si>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</si>
  <si>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</si>
  <si>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</si>
  <si>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</si>
  <si>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</si>
  <si>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</si>
  <si>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</si>
  <si>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</si>
  <si>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</si>
  <si>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</si>
  <si>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</si>
  <si>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</si>
  <si>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</si>
  <si>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</si>
  <si>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</si>
  <si>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</si>
  <si>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</si>
  <si>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</si>
  <si>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</si>
  <si>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</si>
  <si>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</si>
  <si>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</si>
  <si>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</si>
  <si>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</si>
  <si>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</si>
  <si>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</si>
  <si>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</si>
  <si>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</si>
  <si>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</si>
  <si>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</si>
  <si>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</si>
  <si>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</si>
  <si>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</si>
  <si>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</si>
  <si>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</si>
  <si>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</si>
  <si>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</si>
  <si>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</si>
  <si>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</si>
  <si>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</si>
  <si>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</si>
  <si>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</si>
  <si>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</si>
  <si>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</si>
  <si>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</si>
  <si>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</si>
  <si>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</si>
  <si>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</si>
  <si>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</si>
  <si>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</si>
  <si>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</si>
  <si>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</si>
  <si>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</si>
  <si>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</si>
  <si>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</si>
  <si>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</si>
  <si>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</si>
  <si>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</si>
  <si>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</si>
  <si>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</si>
  <si>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</si>
  <si>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</si>
  <si>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</si>
  <si>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</si>
  <si>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</si>
  <si>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</si>
  <si>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</si>
  <si>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</si>
  <si>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</si>
  <si>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</si>
  <si>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</si>
  <si>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</si>
  <si>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</si>
  <si>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</si>
  <si>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</si>
  <si>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</si>
  <si>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</si>
  <si>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</si>
  <si>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</si>
  <si>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</si>
  <si>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</si>
  <si>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</si>
  <si>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</si>
  <si>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</si>
  <si>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</si>
  <si>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</si>
  <si>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</si>
  <si>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</si>
  <si>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</si>
  <si>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</si>
  <si>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</si>
  <si>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</si>
  <si>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</si>
  <si>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</si>
  <si>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</si>
  <si>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</si>
  <si>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</si>
  <si>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</si>
  <si>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</si>
  <si>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</si>
  <si>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</si>
  <si>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</si>
  <si>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</si>
  <si>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</si>
  <si>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</si>
  <si>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</si>
  <si>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</si>
  <si>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</si>
  <si>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</si>
  <si>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</si>
  <si>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</si>
  <si>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</si>
  <si>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</si>
  <si>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</si>
  <si>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</si>
  <si>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</si>
  <si>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</si>
  <si>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</si>
  <si>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</si>
  <si>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</si>
  <si>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</si>
  <si>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</si>
  <si>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</si>
  <si>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</si>
  <si>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</si>
  <si>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</si>
  <si>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</si>
  <si>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</si>
  <si>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</si>
  <si>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</si>
  <si>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</si>
  <si>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</si>
  <si>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</si>
  <si>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</si>
  <si>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</si>
  <si>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</si>
  <si>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</si>
  <si>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</si>
  <si>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</si>
  <si>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</si>
  <si>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</si>
  <si>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</si>
  <si>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</si>
  <si>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</si>
  <si>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</si>
  <si>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</si>
  <si>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</si>
  <si>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</si>
  <si>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</si>
  <si>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</si>
  <si>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</si>
  <si>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</si>
  <si>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</si>
  <si>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</si>
  <si>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</si>
  <si>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</si>
  <si>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</si>
  <si>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</si>
  <si>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</si>
  <si>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</si>
  <si>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</si>
  <si>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</si>
  <si>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</si>
  <si>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</si>
  <si>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</si>
  <si>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</si>
  <si>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</si>
  <si>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</si>
  <si>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</si>
  <si>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</si>
  <si>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</si>
  <si>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</si>
  <si>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</si>
  <si>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</si>
  <si>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</si>
  <si>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</si>
  <si>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</si>
  <si>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</si>
  <si>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</si>
  <si>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</si>
  <si>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</si>
  <si>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</si>
  <si>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</si>
  <si>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</si>
  <si>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</si>
  <si>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</si>
  <si>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</si>
  <si>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</si>
  <si>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</si>
  <si>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</si>
  <si>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</si>
  <si>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</si>
  <si>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</si>
  <si>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</si>
  <si>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</si>
  <si>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</si>
  <si>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</si>
  <si>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</si>
  <si>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</si>
  <si>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</si>
  <si>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</si>
  <si>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</si>
  <si>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</si>
  <si>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</si>
  <si>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</si>
  <si>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</si>
  <si>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</si>
  <si>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</si>
  <si>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</si>
  <si>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</si>
  <si>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</si>
  <si>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</si>
  <si>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</si>
  <si>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</si>
  <si>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</si>
  <si>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</si>
  <si>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</si>
  <si>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</si>
  <si>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</si>
  <si>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</si>
  <si>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</si>
  <si>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</si>
  <si>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</si>
  <si>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</si>
  <si>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</si>
  <si>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</si>
  <si>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</si>
  <si>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</si>
  <si>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</si>
  <si>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</si>
  <si>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</si>
  <si>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</si>
  <si>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</si>
  <si>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</si>
  <si>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</si>
  <si>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</si>
  <si>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</si>
  <si>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</si>
  <si>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</si>
  <si>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</si>
  <si>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</si>
  <si>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</si>
  <si>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</si>
  <si>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</si>
  <si>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</si>
  <si>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</si>
  <si>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</si>
  <si>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</si>
  <si>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</si>
  <si>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</si>
  <si>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</si>
  <si>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</si>
  <si>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</si>
  <si>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</si>
  <si>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</si>
  <si>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</si>
  <si>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</si>
  <si>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</si>
  <si>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</si>
  <si>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</si>
  <si>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</si>
  <si>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</si>
  <si>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</si>
  <si>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</si>
  <si>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</si>
  <si>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</si>
  <si>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</si>
  <si>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</si>
  <si>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</si>
  <si>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</si>
  <si>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</si>
  <si>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</si>
  <si>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</si>
  <si>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</si>
  <si>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</si>
  <si>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</si>
  <si>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</si>
  <si>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</si>
  <si>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</si>
  <si>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</si>
  <si>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</si>
  <si>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</si>
  <si>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</si>
  <si>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</si>
  <si>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</si>
  <si>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</si>
  <si>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</si>
  <si>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</si>
  <si>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</si>
  <si>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</si>
  <si>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</si>
  <si>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</si>
  <si>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</si>
  <si>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</si>
  <si>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</si>
  <si>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</si>
  <si>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</si>
  <si>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</si>
  <si>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</si>
  <si>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</si>
  <si>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</si>
  <si>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</si>
  <si>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</si>
  <si>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</si>
  <si>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</si>
  <si>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</si>
  <si>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</si>
  <si>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</si>
  <si>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</si>
  <si>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</si>
  <si>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</si>
  <si>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</si>
  <si>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</si>
  <si>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</si>
  <si>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</si>
  <si>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</si>
  <si>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</si>
  <si>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</si>
  <si>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</si>
  <si>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</si>
  <si>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</si>
  <si>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</si>
  <si>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</si>
  <si>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</si>
  <si>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</si>
  <si>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</si>
  <si>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</si>
  <si>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</si>
  <si>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</si>
  <si>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</si>
  <si>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</si>
  <si>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</si>
  <si>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</si>
  <si>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</si>
  <si>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</si>
  <si>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</si>
  <si>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</si>
  <si>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</si>
  <si>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</si>
  <si>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</si>
  <si>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</si>
  <si>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</si>
  <si>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</si>
  <si>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</si>
  <si>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</si>
  <si>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</si>
  <si>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</si>
  <si>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</si>
  <si>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</si>
  <si>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</si>
  <si>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</si>
  <si>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</si>
  <si>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</si>
  <si>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</si>
  <si>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</si>
  <si>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</si>
  <si>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</si>
  <si>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</si>
  <si>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</si>
  <si>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</si>
  <si>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</si>
  <si>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</si>
  <si>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</si>
  <si>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</si>
  <si>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</si>
  <si>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</si>
  <si>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</si>
  <si>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</si>
  <si>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</si>
  <si>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</si>
  <si>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</si>
  <si>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</si>
  <si>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</si>
  <si>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</si>
  <si>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</si>
  <si>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</si>
  <si>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</si>
  <si>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</si>
  <si>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</si>
  <si>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</si>
  <si>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</si>
  <si>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</si>
  <si>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</si>
  <si>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</si>
  <si>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</si>
  <si>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</si>
  <si>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</si>
  <si>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</si>
  <si>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</si>
  <si>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</si>
  <si>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</si>
  <si>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</si>
  <si>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</si>
  <si>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</si>
  <si>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</si>
  <si>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</si>
  <si>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</si>
  <si>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</si>
  <si>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</si>
  <si>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</si>
  <si>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</si>
  <si>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</si>
  <si>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</si>
  <si>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</si>
  <si>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</si>
  <si>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</si>
  <si>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</si>
  <si>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</si>
  <si>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</si>
  <si>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</si>
  <si>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</si>
  <si>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</si>
  <si>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</si>
  <si>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</si>
  <si>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</si>
  <si>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</si>
  <si>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</si>
  <si>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</si>
  <si>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</si>
  <si>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</si>
  <si>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</si>
  <si>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</si>
  <si>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</si>
  <si>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</si>
  <si>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</si>
  <si>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</si>
  <si>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</si>
  <si>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</si>
  <si>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</si>
  <si>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</si>
  <si>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</si>
  <si>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</si>
  <si>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</si>
  <si>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</si>
  <si>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</si>
  <si>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</si>
  <si>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</si>
  <si>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</si>
  <si>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</si>
  <si>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</si>
  <si>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</si>
  <si>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</si>
  <si>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</si>
  <si>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</si>
  <si>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</si>
  <si>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</si>
  <si>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</si>
  <si>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</si>
  <si>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</si>
  <si>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</si>
  <si>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</si>
  <si>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</si>
  <si>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</si>
  <si>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</si>
  <si>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</si>
  <si>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</si>
  <si>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</si>
  <si>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</si>
  <si>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</si>
  <si>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</si>
  <si>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</si>
  <si>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</si>
  <si>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</si>
  <si>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</si>
  <si>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</si>
  <si>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</si>
  <si>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</si>
  <si>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</si>
  <si>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</si>
  <si>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</si>
  <si>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</si>
  <si>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</si>
  <si>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</si>
  <si>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</si>
  <si>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</si>
  <si>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</si>
  <si>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</si>
  <si>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</si>
  <si>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</si>
  <si>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</si>
  <si>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</si>
  <si>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</si>
  <si>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</si>
  <si>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</si>
  <si>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</si>
  <si>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</si>
  <si>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</si>
  <si>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</si>
  <si>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</si>
  <si>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</si>
  <si>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</si>
  <si>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</si>
  <si>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</si>
  <si>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</si>
  <si>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</si>
  <si>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</si>
  <si>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</si>
  <si>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</si>
  <si>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</si>
  <si>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</si>
  <si>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</si>
  <si>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</si>
  <si>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</si>
  <si>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</si>
  <si>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</si>
  <si>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</si>
  <si>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</si>
  <si>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</si>
  <si>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</si>
  <si>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</si>
  <si>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</si>
  <si>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</si>
  <si>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</si>
  <si>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</si>
  <si>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</si>
  <si>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</si>
  <si>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</si>
  <si>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</si>
  <si>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</si>
  <si>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</si>
  <si>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</si>
  <si>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</si>
  <si>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</si>
  <si>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</si>
  <si>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</si>
  <si>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</si>
  <si>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</si>
  <si>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</si>
  <si>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</si>
  <si>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</si>
  <si>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</si>
  <si>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</si>
  <si>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</si>
  <si>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</si>
  <si>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</si>
  <si>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</si>
  <si>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</si>
  <si>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</si>
  <si>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</si>
  <si>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</si>
  <si>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</si>
  <si>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</si>
  <si>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</si>
  <si>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</si>
  <si>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</si>
  <si>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</si>
  <si>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</si>
  <si>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</si>
  <si>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</si>
  <si>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</si>
  <si>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</si>
  <si>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</si>
  <si>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</si>
  <si>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</si>
  <si>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</si>
  <si>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</si>
  <si>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</si>
  <si>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</si>
  <si>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</si>
  <si>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</si>
  <si>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</si>
  <si>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</si>
  <si>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</si>
  <si>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</si>
  <si>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</si>
  <si>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</si>
  <si>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</si>
  <si>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</si>
  <si>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</si>
  <si>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</si>
  <si>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</si>
  <si>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</si>
  <si>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</si>
  <si>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</si>
  <si>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</si>
  <si>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</si>
  <si>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</si>
  <si>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</si>
  <si>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</si>
  <si>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</si>
  <si>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</si>
  <si>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</si>
  <si>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</si>
  <si>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</si>
  <si>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</si>
  <si>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</si>
  <si>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</si>
  <si>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</si>
  <si>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</si>
  <si>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</si>
  <si>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</si>
  <si>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</si>
  <si>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</si>
  <si>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</si>
  <si>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</si>
  <si>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</si>
  <si>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</si>
  <si>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</si>
  <si>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</si>
  <si>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</si>
  <si>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</si>
  <si>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</si>
  <si>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</si>
  <si>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</si>
  <si>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</si>
  <si>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</si>
  <si>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</si>
  <si>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</si>
  <si>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</si>
  <si>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</si>
  <si>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</si>
  <si>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</si>
  <si>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</si>
  <si>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</si>
  <si>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</si>
  <si>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</si>
  <si>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</si>
  <si>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</si>
  <si>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</si>
  <si>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</si>
  <si>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</si>
  <si>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</si>
  <si>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</si>
  <si>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</si>
  <si>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</si>
  <si>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</si>
  <si>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</si>
  <si>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</si>
  <si>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</si>
  <si>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</si>
  <si>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</si>
  <si>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</si>
  <si>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</si>
  <si>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</si>
  <si>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</si>
  <si>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</si>
  <si>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</si>
  <si>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</si>
  <si>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</si>
  <si>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</si>
  <si>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</si>
  <si>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</si>
  <si>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</si>
  <si>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</si>
  <si>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</si>
  <si>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</si>
  <si>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</si>
  <si>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</si>
  <si>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</si>
  <si>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</si>
  <si>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</si>
  <si>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</si>
  <si>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</si>
  <si>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</si>
  <si>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</si>
  <si>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</si>
  <si>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</si>
  <si>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</si>
  <si>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</si>
  <si>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</si>
  <si>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</si>
  <si>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</si>
  <si>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</si>
  <si>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</si>
  <si>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</si>
  <si>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</si>
  <si>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</si>
  <si>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</si>
  <si>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</si>
  <si>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</si>
  <si>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</si>
  <si>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</si>
  <si>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</si>
  <si>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</si>
  <si>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</si>
  <si>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</si>
  <si>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</si>
  <si>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</si>
  <si>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</si>
  <si>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</si>
  <si>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</si>
  <si>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</si>
  <si>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</si>
  <si>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</si>
  <si>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</si>
  <si>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</si>
  <si>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</si>
  <si>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</si>
  <si>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</si>
  <si>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</si>
  <si>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</si>
  <si>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</si>
  <si>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</si>
  <si>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</si>
  <si>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</si>
  <si>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</si>
  <si>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</si>
  <si>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</si>
  <si>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</si>
  <si>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</si>
  <si>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</si>
  <si>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</si>
  <si>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</si>
  <si>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</si>
  <si>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</si>
  <si>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</si>
  <si>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</si>
  <si>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</si>
  <si>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</si>
  <si>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</si>
  <si>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</si>
  <si>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</si>
  <si>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</si>
  <si>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</si>
  <si>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</si>
  <si>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</si>
  <si>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</si>
  <si>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</si>
  <si>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</si>
  <si>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</si>
  <si>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</si>
  <si>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</si>
  <si>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</si>
  <si>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</si>
  <si>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</si>
  <si>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</si>
  <si>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</si>
  <si>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</si>
  <si>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</si>
  <si>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</si>
  <si>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</si>
  <si>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</si>
  <si>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</si>
  <si>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</si>
  <si>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</si>
  <si>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</si>
  <si>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</si>
  <si>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</si>
  <si>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</si>
  <si>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</si>
  <si>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</si>
  <si>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</si>
  <si>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</si>
  <si>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</si>
  <si>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</si>
  <si>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</si>
  <si>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</si>
  <si>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</si>
  <si>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</si>
  <si>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</si>
  <si>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</si>
  <si>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</si>
  <si>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</si>
  <si>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</si>
  <si>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</si>
  <si>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</si>
  <si>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</si>
  <si>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</si>
  <si>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</si>
  <si>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</si>
  <si>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</si>
  <si>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</si>
  <si>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</si>
  <si>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</si>
  <si>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</si>
  <si>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</si>
  <si>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</si>
  <si>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</si>
  <si>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</si>
  <si>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</si>
  <si>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</si>
  <si>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</si>
  <si>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</si>
  <si>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</si>
  <si>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</si>
  <si>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</si>
  <si>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</si>
  <si>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</si>
  <si>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</si>
  <si>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</si>
  <si>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</si>
  <si>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</si>
  <si>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</si>
  <si>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</si>
  <si>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</si>
  <si>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</si>
  <si>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</si>
  <si>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</si>
  <si>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</si>
  <si>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</si>
  <si>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</si>
  <si>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</si>
  <si>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</si>
  <si>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</si>
  <si>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</si>
  <si>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</si>
  <si>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</si>
  <si>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</si>
  <si>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</si>
  <si>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</si>
  <si>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</si>
  <si>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</si>
  <si>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</si>
  <si>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</si>
  <si>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</si>
  <si>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</si>
  <si>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</si>
  <si>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</si>
  <si>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</si>
  <si>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</si>
  <si>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</si>
  <si>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</si>
  <si>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</si>
  <si>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</si>
  <si>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</si>
  <si>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</si>
  <si>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</si>
  <si>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</si>
  <si>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</si>
  <si>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</si>
  <si>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</si>
  <si>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</si>
  <si>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</si>
  <si>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</si>
  <si>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</si>
  <si>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</si>
  <si>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</si>
  <si>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</si>
  <si>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</si>
  <si>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</si>
  <si>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</si>
  <si>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</si>
  <si>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</si>
  <si>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</si>
  <si>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</si>
  <si>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</si>
  <si>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</si>
  <si>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</si>
  <si>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</si>
  <si>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</si>
  <si>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</si>
  <si>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</si>
  <si>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</si>
  <si>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</si>
  <si>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</si>
  <si>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</si>
  <si>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</si>
  <si>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</si>
  <si>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</si>
  <si>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</si>
  <si>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</si>
  <si>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</si>
  <si>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</si>
  <si>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</si>
  <si>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</si>
  <si>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</si>
  <si>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</si>
  <si>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</si>
  <si>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</si>
  <si>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</si>
  <si>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</si>
  <si>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</si>
  <si>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</si>
  <si>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</si>
  <si>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</si>
  <si>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</si>
  <si>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</si>
  <si>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</si>
  <si>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</si>
  <si>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</si>
  <si>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</si>
  <si>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</si>
  <si>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</si>
  <si>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</si>
  <si>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</si>
  <si>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</si>
  <si>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</si>
  <si>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</si>
  <si>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</si>
  <si>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</si>
  <si>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</si>
  <si>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</si>
  <si>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</si>
  <si>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</si>
  <si>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</si>
  <si>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</si>
  <si>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</si>
  <si>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</si>
  <si>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</si>
  <si>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</si>
  <si>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</si>
  <si>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</si>
  <si>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</si>
  <si>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</si>
  <si>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</si>
  <si>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</si>
  <si>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</si>
  <si>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</si>
  <si>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</si>
  <si>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</si>
  <si>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</si>
  <si>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</si>
  <si>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</si>
  <si>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</si>
  <si>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</si>
  <si>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</si>
  <si>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</si>
  <si>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</si>
  <si>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</si>
  <si>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</si>
  <si>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</si>
  <si>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</si>
  <si>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</si>
  <si>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</si>
  <si>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</si>
  <si>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</si>
  <si>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</si>
  <si>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</si>
  <si>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</si>
  <si>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</si>
  <si>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</si>
  <si>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</si>
  <si>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</si>
  <si>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</si>
  <si>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</si>
  <si>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</si>
  <si>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</si>
  <si>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</si>
  <si>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</si>
  <si>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</si>
  <si>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</si>
  <si>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</si>
  <si>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</si>
  <si>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</si>
  <si>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</si>
  <si>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</si>
  <si>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</si>
  <si>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</si>
  <si>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</si>
  <si>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</si>
  <si>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</si>
  <si>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</si>
  <si>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</si>
  <si>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</si>
  <si>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</si>
  <si>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</si>
  <si>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</si>
  <si>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</si>
  <si>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</si>
  <si>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</si>
  <si>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</si>
  <si>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</si>
  <si>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</si>
  <si>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</si>
  <si>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</si>
  <si>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</si>
  <si>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</si>
  <si>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</si>
  <si>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</si>
  <si>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</si>
  <si>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</si>
  <si>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</si>
  <si>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</si>
  <si>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</si>
  <si>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</si>
  <si>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</si>
  <si>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</si>
  <si>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</si>
  <si>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</si>
  <si>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</si>
  <si>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</si>
  <si>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</si>
  <si>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</si>
  <si>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</si>
  <si>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</si>
  <si>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</si>
  <si>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</si>
  <si>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</si>
  <si>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</si>
  <si>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</si>
  <si>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</si>
  <si>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</si>
  <si>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</si>
  <si>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</si>
  <si>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</si>
  <si>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</si>
  <si>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</si>
  <si>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</si>
  <si>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</si>
  <si>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</si>
  <si>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</si>
  <si>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</si>
  <si>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</si>
  <si>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</si>
  <si>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</si>
  <si>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</si>
  <si>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</si>
  <si>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</si>
  <si>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</si>
  <si>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</si>
  <si>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</si>
  <si>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</si>
  <si>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</si>
  <si>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</si>
  <si>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</si>
  <si>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</si>
  <si>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</si>
  <si>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</si>
  <si>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</si>
  <si>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</si>
  <si>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</si>
  <si>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</si>
  <si>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</si>
  <si>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</si>
  <si>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</si>
  <si>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</si>
  <si>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</si>
  <si>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</si>
  <si>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</si>
  <si>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</si>
  <si>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</si>
  <si>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</si>
  <si>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</si>
  <si>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</si>
  <si>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</si>
  <si>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</si>
  <si>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</si>
  <si>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</si>
  <si>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</si>
  <si>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</si>
  <si>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</si>
  <si>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</si>
  <si>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</si>
  <si>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</si>
  <si>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</si>
  <si>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</si>
  <si>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</si>
  <si>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</si>
  <si>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</si>
  <si>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</si>
  <si>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</si>
  <si>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</si>
  <si>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</si>
  <si>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</si>
  <si>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</si>
  <si>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</si>
  <si>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</si>
  <si>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</si>
  <si>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</si>
  <si>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</si>
  <si>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</si>
  <si>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</si>
  <si>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</si>
  <si>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</si>
  <si>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</si>
  <si>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</si>
  <si>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</si>
  <si>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</si>
  <si>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</si>
  <si>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</si>
  <si>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</si>
  <si>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</si>
  <si>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</si>
  <si>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</si>
  <si>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</si>
  <si>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</si>
  <si>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</si>
  <si>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</si>
  <si>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</si>
  <si>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</si>
  <si>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</si>
  <si>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</si>
  <si>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</si>
  <si>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</si>
  <si>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</si>
  <si>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</si>
  <si>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</si>
  <si>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</si>
  <si>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</si>
  <si>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</si>
  <si>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</si>
  <si>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</si>
  <si>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</si>
  <si>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</si>
  <si>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</si>
  <si>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</si>
  <si>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</si>
  <si>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</si>
  <si>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</si>
  <si>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</si>
  <si>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</si>
  <si>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</si>
  <si>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</si>
  <si>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</si>
  <si>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</si>
  <si>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</si>
  <si>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</si>
  <si>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</si>
  <si>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</si>
  <si>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</si>
  <si>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</si>
  <si>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</si>
  <si>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</si>
  <si>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</si>
  <si>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</si>
  <si>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</si>
  <si>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</si>
  <si>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</si>
  <si>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</si>
  <si>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</si>
  <si>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</si>
  <si>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</si>
  <si>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</si>
  <si>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</si>
  <si>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</si>
  <si>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</si>
  <si>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</si>
  <si>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</si>
  <si>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</si>
  <si>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</si>
  <si>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</si>
  <si>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</si>
  <si>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</si>
  <si>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</si>
  <si>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</si>
  <si>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</si>
  <si>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</si>
  <si>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</si>
  <si>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</si>
  <si>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</si>
  <si>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</si>
  <si>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</si>
  <si>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</si>
  <si>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</si>
  <si>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</si>
  <si>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</si>
  <si>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</si>
  <si>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</si>
  <si>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</si>
  <si>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</si>
  <si>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</si>
  <si>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</si>
  <si>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</si>
  <si>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</si>
  <si>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</si>
  <si>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</si>
  <si>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</si>
  <si>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</si>
  <si>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</si>
  <si>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</si>
  <si>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</si>
  <si>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</si>
  <si>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</si>
  <si>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</si>
  <si>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</si>
  <si>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</si>
  <si>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</si>
  <si>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</si>
  <si>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</si>
  <si>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</si>
  <si>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</si>
  <si>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</si>
  <si>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</si>
  <si>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</si>
  <si>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</si>
  <si>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</si>
  <si>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</si>
  <si>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</si>
  <si>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</si>
  <si>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</si>
  <si>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</si>
  <si>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</si>
  <si>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</si>
  <si>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</si>
  <si>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</si>
  <si>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</si>
  <si>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</si>
  <si>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</si>
  <si>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</si>
  <si>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</si>
  <si>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</si>
  <si>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</si>
  <si>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</si>
  <si>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</si>
  <si>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</si>
  <si>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</si>
  <si>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</si>
  <si>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</si>
  <si>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</si>
  <si>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</si>
  <si>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</si>
  <si>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</si>
  <si>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</si>
  <si>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</si>
  <si>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</si>
  <si>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</si>
  <si>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</si>
  <si>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</si>
  <si>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</si>
  <si>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</si>
  <si>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</si>
  <si>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</si>
  <si>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</si>
  <si>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</si>
  <si>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</si>
  <si>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</si>
  <si>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</si>
  <si>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</si>
  <si>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</si>
  <si>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</si>
  <si>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</si>
  <si>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</si>
  <si>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</si>
  <si>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</si>
  <si>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</si>
  <si>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</si>
  <si>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</si>
  <si>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</si>
  <si>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</si>
  <si>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</si>
  <si>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</si>
  <si>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</si>
  <si>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</si>
  <si>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</si>
  <si>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</si>
  <si>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</si>
  <si>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</si>
  <si>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</si>
  <si>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</si>
  <si>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</si>
  <si>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</si>
  <si>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</si>
  <si>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</si>
  <si>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</si>
  <si>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</si>
  <si>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</si>
  <si>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</si>
  <si>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</si>
  <si>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</si>
  <si>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</si>
  <si>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</si>
  <si>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</si>
  <si>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</si>
  <si>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</si>
  <si>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</si>
  <si>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</si>
  <si>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</si>
  <si>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</si>
  <si>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</si>
  <si>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</si>
  <si>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</si>
  <si>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</si>
  <si>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</si>
  <si>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</si>
  <si>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</si>
  <si>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</si>
  <si>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</si>
  <si>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</si>
  <si>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</si>
  <si>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</si>
  <si>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</si>
  <si>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</si>
  <si>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</si>
  <si>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</si>
  <si>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</si>
  <si>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</si>
  <si>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</si>
  <si>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</si>
  <si>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</si>
  <si>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</si>
  <si>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</si>
  <si>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</si>
  <si>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</si>
  <si>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</si>
  <si>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</si>
  <si>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</si>
  <si>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</si>
  <si>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</si>
  <si>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</si>
  <si>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</si>
  <si>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</si>
  <si>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</si>
  <si>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</si>
  <si>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</si>
  <si>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</si>
  <si>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</si>
  <si>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</si>
  <si>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</si>
  <si>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</si>
  <si>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</si>
  <si>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</si>
  <si>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</si>
  <si>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</si>
  <si>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</si>
  <si>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</si>
  <si>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</si>
  <si>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</si>
  <si>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</si>
  <si>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</si>
  <si>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</si>
  <si>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</si>
  <si>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</si>
  <si>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</si>
  <si>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</si>
  <si>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</si>
  <si>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</si>
  <si>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</si>
  <si>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</si>
  <si>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</si>
  <si>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</si>
  <si>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</si>
  <si>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</si>
  <si>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</si>
  <si>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</si>
  <si>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</si>
  <si>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</si>
  <si>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</si>
  <si>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</si>
  <si>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</si>
  <si>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</si>
  <si>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</si>
  <si>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</si>
  <si>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</si>
  <si>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</si>
  <si>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</si>
  <si>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</si>
  <si>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</si>
  <si>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</si>
  <si>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</si>
  <si>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</si>
  <si>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</si>
  <si>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</si>
  <si>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</si>
  <si>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</si>
  <si>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</si>
  <si>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</si>
  <si>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</si>
  <si>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</si>
  <si>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</si>
  <si>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</si>
  <si>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</si>
  <si>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</si>
  <si>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</si>
  <si>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</si>
  <si>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</si>
  <si>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</si>
  <si>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</si>
  <si>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</si>
  <si>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</si>
  <si>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</si>
  <si>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</si>
  <si>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</si>
  <si>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</si>
  <si>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</si>
  <si>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</si>
  <si>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</si>
  <si>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</si>
  <si>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</si>
  <si>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</si>
  <si>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</si>
  <si>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</si>
  <si>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</si>
  <si>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</si>
  <si>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</si>
  <si>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</si>
  <si>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</si>
  <si>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</si>
  <si>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</si>
  <si>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</si>
  <si>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</si>
  <si>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</si>
  <si>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</si>
  <si>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</si>
  <si>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</si>
  <si>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</si>
  <si>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</si>
  <si>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</si>
  <si>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</si>
  <si>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</si>
  <si>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</si>
  <si>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</si>
  <si>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</si>
  <si>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</si>
  <si>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</si>
  <si>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</si>
  <si>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</si>
  <si>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</si>
  <si>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</si>
  <si>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</si>
  <si>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</si>
  <si>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</si>
  <si>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</si>
  <si>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</si>
  <si>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</si>
  <si>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</si>
  <si>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</si>
  <si>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</si>
  <si>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</si>
  <si>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</si>
  <si>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</si>
  <si>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</si>
  <si>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</si>
  <si>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</si>
  <si>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</si>
  <si>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</si>
  <si>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</si>
  <si>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</si>
  <si>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</si>
  <si>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</si>
  <si>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</si>
  <si>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</si>
  <si>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</si>
  <si>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</si>
  <si>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</si>
  <si>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</si>
  <si>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</si>
  <si>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</si>
  <si>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</si>
  <si>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</si>
  <si>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</si>
  <si>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</si>
  <si>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</si>
  <si>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</si>
  <si>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</si>
  <si>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</si>
  <si>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</si>
  <si>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</si>
  <si>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</si>
  <si>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</si>
  <si>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</si>
  <si>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</si>
  <si>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</si>
  <si>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</si>
  <si>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</si>
  <si>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</si>
  <si>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</si>
  <si>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</si>
  <si>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</si>
  <si>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</si>
  <si>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</si>
  <si>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</si>
  <si>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</si>
  <si>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</si>
  <si>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</si>
  <si>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</si>
  <si>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</si>
  <si>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</si>
  <si>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</si>
  <si>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</si>
  <si>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</si>
  <si>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</si>
  <si>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</si>
  <si>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</si>
  <si>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</si>
  <si>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</si>
  <si>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</si>
  <si>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</si>
  <si>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</si>
  <si>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</si>
  <si>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</si>
  <si>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</si>
  <si>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</si>
  <si>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</si>
  <si>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</si>
  <si>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</si>
  <si>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</si>
  <si>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</si>
  <si>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</si>
  <si>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</si>
  <si>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</si>
  <si>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</si>
  <si>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</si>
  <si>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</si>
  <si>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</si>
  <si>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</si>
  <si>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</si>
  <si>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</si>
  <si>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</si>
  <si>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</si>
  <si>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</si>
  <si>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</si>
  <si>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</si>
  <si>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</si>
  <si>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</si>
  <si>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</si>
  <si>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</si>
  <si>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</si>
  <si>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</si>
  <si>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</si>
  <si>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</si>
  <si>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</si>
  <si>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</si>
  <si>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</si>
  <si>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</si>
  <si>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</si>
  <si>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</si>
  <si>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</si>
  <si>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</si>
  <si>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</si>
  <si>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</si>
  <si>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</si>
  <si>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</si>
  <si>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</si>
  <si>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</si>
  <si>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</si>
  <si>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</si>
  <si>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</si>
  <si>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</si>
  <si>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</si>
  <si>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</si>
  <si>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</si>
  <si>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</si>
  <si>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</si>
  <si>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</si>
  <si>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</si>
  <si>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</si>
  <si>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</si>
  <si>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</si>
  <si>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</si>
  <si>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</si>
  <si>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</si>
  <si>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</si>
  <si>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</si>
  <si>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</si>
  <si>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</si>
  <si>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</si>
  <si>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</si>
  <si>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</si>
  <si>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</si>
  <si>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</si>
  <si>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</si>
  <si>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</si>
  <si>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</si>
  <si>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</si>
  <si>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</si>
  <si>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</si>
  <si>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</si>
  <si>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</si>
  <si>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</si>
  <si>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</si>
  <si>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</si>
  <si>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</si>
  <si>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</si>
  <si>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</si>
  <si>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</si>
  <si>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</si>
  <si>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</si>
  <si>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</si>
  <si>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</si>
  <si>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</si>
  <si>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</si>
  <si>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</si>
  <si>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</si>
  <si>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</si>
  <si>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</si>
  <si>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</si>
  <si>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</si>
  <si>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</si>
  <si>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</si>
  <si>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</si>
  <si>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</si>
  <si>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</si>
  <si>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</si>
  <si>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</si>
  <si>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</si>
  <si>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</si>
  <si>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</si>
  <si>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</si>
  <si>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</si>
  <si>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</si>
  <si>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</si>
  <si>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</si>
  <si>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</si>
  <si>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</si>
  <si>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</si>
  <si>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</si>
  <si>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</si>
  <si>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</si>
  <si>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</si>
  <si>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</si>
  <si>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</si>
  <si>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</si>
  <si>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</si>
  <si>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</si>
  <si>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</si>
  <si>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</si>
  <si>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</si>
  <si>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</si>
  <si>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</si>
  <si>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</si>
  <si>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</si>
  <si>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</si>
  <si>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</si>
  <si>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</si>
  <si>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</si>
  <si>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</si>
  <si>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</si>
  <si>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</si>
  <si>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</si>
  <si>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</si>
  <si>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</si>
  <si>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</si>
  <si>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</si>
  <si>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</si>
  <si>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</si>
  <si>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</si>
  <si>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</si>
  <si>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</si>
  <si>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</si>
  <si>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</si>
  <si>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</si>
  <si>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</si>
  <si>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</si>
  <si>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</si>
  <si>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</si>
  <si>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</si>
  <si>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</si>
  <si>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</si>
  <si>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</si>
  <si>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</si>
  <si>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</si>
  <si>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</si>
  <si>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</si>
  <si>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</si>
  <si>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</si>
  <si>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</si>
  <si>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</si>
  <si>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</si>
  <si>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</si>
  <si>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</si>
  <si>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</si>
  <si>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</si>
  <si>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</si>
  <si>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</si>
  <si>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</si>
  <si>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</si>
  <si>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</si>
  <si>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</si>
  <si>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</si>
  <si>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</si>
  <si>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</si>
  <si>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</si>
  <si>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</si>
  <si>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</si>
  <si>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</si>
  <si>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</si>
  <si>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</si>
  <si>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</si>
  <si>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</si>
  <si>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</si>
  <si>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</si>
  <si>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</si>
  <si>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</si>
  <si>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</si>
  <si>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</si>
  <si>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</si>
  <si>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</si>
  <si>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</si>
  <si>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</si>
  <si>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</si>
  <si>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</si>
  <si>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</si>
  <si>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</si>
  <si>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</si>
  <si>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</si>
  <si>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</si>
  <si>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</si>
  <si>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</si>
  <si>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</si>
  <si>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</si>
  <si>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</si>
  <si>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</si>
  <si>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</si>
  <si>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</si>
  <si>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</si>
  <si>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</si>
  <si>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</si>
  <si>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</si>
  <si>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</si>
  <si>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</si>
  <si>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</si>
  <si>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</si>
  <si>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</si>
  <si>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</si>
  <si>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</si>
  <si>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</si>
  <si>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</si>
  <si>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</si>
  <si>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</si>
  <si>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</si>
  <si>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</si>
  <si>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</si>
  <si>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</si>
  <si>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</si>
  <si>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</si>
  <si>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</si>
  <si>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</si>
  <si>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</si>
  <si>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</si>
  <si>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</si>
  <si>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</si>
  <si>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</si>
  <si>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</si>
  <si>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</si>
  <si>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</si>
  <si>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</si>
  <si>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</si>
  <si>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</si>
  <si>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</si>
  <si>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</si>
  <si>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</si>
  <si>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</si>
  <si>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</si>
  <si>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</si>
  <si>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</si>
  <si>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</si>
  <si>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</si>
  <si>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</si>
  <si>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</si>
  <si>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</si>
  <si>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</si>
  <si>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</si>
  <si>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</si>
  <si>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</si>
  <si>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</si>
  <si>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</si>
  <si>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</si>
  <si>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</si>
  <si>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</si>
  <si>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</si>
  <si>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</si>
  <si>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</si>
  <si>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</si>
  <si>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</si>
  <si>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</si>
  <si>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</si>
  <si>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</si>
  <si>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</si>
  <si>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</si>
  <si>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</si>
  <si>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</si>
  <si>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</si>
  <si>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</si>
  <si>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</si>
  <si>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</si>
  <si>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</si>
  <si>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</si>
  <si>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</si>
  <si>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</si>
  <si>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</si>
  <si>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</si>
  <si>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</si>
  <si>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</si>
  <si>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</si>
  <si>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</si>
  <si>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</si>
  <si>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</si>
  <si>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</si>
  <si>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</si>
  <si>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</si>
  <si>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</si>
  <si>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</si>
  <si>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</si>
  <si>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</si>
  <si>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</si>
  <si>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</si>
  <si>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</si>
  <si>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</si>
  <si>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</si>
  <si>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</si>
  <si>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</si>
  <si>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</si>
  <si>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</si>
  <si>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</si>
  <si>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</si>
  <si>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</si>
  <si>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</si>
  <si>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</si>
  <si>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</si>
  <si>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</si>
  <si>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</si>
  <si>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</si>
  <si>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</si>
  <si>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</si>
  <si>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</si>
  <si>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</si>
  <si>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</si>
  <si>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</si>
  <si>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</si>
  <si>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</si>
  <si>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</si>
  <si>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</si>
  <si>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</si>
  <si>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</si>
  <si>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</si>
  <si>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</si>
  <si>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</si>
  <si>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</si>
  <si>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</si>
  <si>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</si>
  <si>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</si>
  <si>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</si>
  <si>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</si>
  <si>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</si>
  <si>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</si>
  <si>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</si>
  <si>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</si>
  <si>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</si>
  <si>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</si>
  <si>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</si>
  <si>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</si>
  <si>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</si>
  <si>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</si>
  <si>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</si>
  <si>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</si>
  <si>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</si>
  <si>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</si>
  <si>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</si>
  <si>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</si>
  <si>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</si>
  <si>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</si>
  <si>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</si>
  <si>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</si>
  <si>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</si>
  <si>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</si>
  <si>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</si>
  <si>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</si>
  <si>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</si>
  <si>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</si>
  <si>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</si>
  <si>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</si>
  <si>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</si>
  <si>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</si>
  <si>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</si>
  <si>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</si>
  <si>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</si>
  <si>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</si>
  <si>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</si>
  <si>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</si>
  <si>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</si>
  <si>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</si>
  <si>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</si>
  <si>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</si>
  <si>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</si>
  <si>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</si>
  <si>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</si>
  <si>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</si>
  <si>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</si>
  <si>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</si>
  <si>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</si>
  <si>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</si>
  <si>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</si>
  <si>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</si>
  <si>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</si>
  <si>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</si>
  <si>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</si>
  <si>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</si>
  <si>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</si>
  <si>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</si>
  <si>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</si>
  <si>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</si>
  <si>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</si>
  <si>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</si>
  <si>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</si>
  <si>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</si>
  <si>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</si>
  <si>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</si>
  <si>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</si>
  <si>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</si>
  <si>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</si>
  <si>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</si>
  <si>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</si>
  <si>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</si>
  <si>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</si>
  <si>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</si>
  <si>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</si>
  <si>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</si>
  <si>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</si>
  <si>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</si>
  <si>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</si>
  <si>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</si>
  <si>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</si>
  <si>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</si>
  <si>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</si>
  <si>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</si>
  <si>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</si>
  <si>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</si>
  <si>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</si>
  <si>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</si>
  <si>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</si>
  <si>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</si>
  <si>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</si>
  <si>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</si>
  <si>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</si>
  <si>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</si>
  <si>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</si>
  <si>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</si>
  <si>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</si>
  <si>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</si>
  <si>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</si>
  <si>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</si>
  <si>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</si>
  <si>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</si>
  <si>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</si>
  <si>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</si>
  <si>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</si>
  <si>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</si>
  <si>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</si>
  <si>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</si>
  <si>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</si>
  <si>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</si>
  <si>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</si>
  <si>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</si>
  <si>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</si>
  <si>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</si>
  <si>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</si>
  <si>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</si>
  <si>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</si>
  <si>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</si>
  <si>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</si>
  <si>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</si>
  <si>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</si>
  <si>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</si>
  <si>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</si>
  <si>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</si>
  <si>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</si>
  <si>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</si>
  <si>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</si>
  <si>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</si>
  <si>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</si>
  <si>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</si>
  <si>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</si>
  <si>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</si>
  <si>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</si>
  <si>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</si>
  <si>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</si>
  <si>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</si>
  <si>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</si>
  <si>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</si>
  <si>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</si>
  <si>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</si>
  <si>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</si>
  <si>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</si>
  <si>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</si>
  <si>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</si>
  <si>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</si>
  <si>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</si>
  <si>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</si>
  <si>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</si>
  <si>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</si>
  <si>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</si>
  <si>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</si>
  <si>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</si>
  <si>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</si>
  <si>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</si>
  <si>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</si>
  <si>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</si>
  <si>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</si>
  <si>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</si>
  <si>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</si>
  <si>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</si>
  <si>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</si>
  <si>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</si>
  <si>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</si>
  <si>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</si>
  <si>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</si>
  <si>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</si>
  <si>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</si>
  <si>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</si>
  <si>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</si>
  <si>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</si>
  <si>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</si>
  <si>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</si>
  <si>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</si>
  <si>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</si>
  <si>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</si>
  <si>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</si>
  <si>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</si>
  <si>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</si>
  <si>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</si>
  <si>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</si>
  <si>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</si>
  <si>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</si>
  <si>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</si>
  <si>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</si>
  <si>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</si>
  <si>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</si>
  <si>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</si>
  <si>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</si>
  <si>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</si>
  <si>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</si>
  <si>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</si>
  <si>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</si>
  <si>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</si>
  <si>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</si>
  <si>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</si>
  <si>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</si>
  <si>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</si>
  <si>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</si>
  <si>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</si>
  <si>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</si>
  <si>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</si>
  <si>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</si>
  <si>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</si>
  <si>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</si>
  <si>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</si>
  <si>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</si>
  <si>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</si>
  <si>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</si>
  <si>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</si>
  <si>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</si>
  <si>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</si>
  <si>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</si>
  <si>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</si>
  <si>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</si>
  <si>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</si>
  <si>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</si>
  <si>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</si>
  <si>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</si>
  <si>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</si>
  <si>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</si>
  <si>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</si>
  <si>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</si>
  <si>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</si>
  <si>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</si>
  <si>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</si>
  <si>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</si>
  <si>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</si>
  <si>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</si>
  <si>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</si>
  <si>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</si>
  <si>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</si>
  <si>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</si>
  <si>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</si>
  <si>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</si>
  <si>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</si>
  <si>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</si>
  <si>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</si>
  <si>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</si>
  <si>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</si>
  <si>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</si>
  <si>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</si>
  <si>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</si>
  <si>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</si>
  <si>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</si>
  <si>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</si>
  <si>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</si>
  <si>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</si>
  <si>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</si>
  <si>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</si>
  <si>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</si>
  <si>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</si>
  <si>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</si>
  <si>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</si>
  <si>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</si>
  <si>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</si>
  <si>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</si>
  <si>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</si>
  <si>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</si>
  <si>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</si>
  <si>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</si>
  <si>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</si>
  <si>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</si>
  <si>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</si>
  <si>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</si>
  <si>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</si>
  <si>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</si>
  <si>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</si>
  <si>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</si>
  <si>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</si>
  <si>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</si>
  <si>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</si>
  <si>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</si>
  <si>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</si>
  <si>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</si>
  <si>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</si>
  <si>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</si>
  <si>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</si>
  <si>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</si>
  <si>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</si>
  <si>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</si>
  <si>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</si>
  <si>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</si>
  <si>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</si>
  <si>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</si>
  <si>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</si>
  <si>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</si>
  <si>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</si>
  <si>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</si>
  <si>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</si>
  <si>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</si>
  <si>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</si>
  <si>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</si>
  <si>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</si>
  <si>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</si>
  <si>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</si>
  <si>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</si>
  <si>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</si>
  <si>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</si>
  <si>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</si>
  <si>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</si>
  <si>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</si>
  <si>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</si>
  <si>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</si>
  <si>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</si>
  <si>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</si>
  <si>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</si>
  <si>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</si>
  <si>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</si>
  <si>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</si>
  <si>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</si>
  <si>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</si>
  <si>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</si>
  <si>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</si>
  <si>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</si>
  <si>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</si>
  <si>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</si>
  <si>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</si>
  <si>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</si>
  <si>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</si>
  <si>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</si>
  <si>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</si>
  <si>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</si>
  <si>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</si>
  <si>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</si>
  <si>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</si>
  <si>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</si>
  <si>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</si>
  <si>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</si>
  <si>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</si>
  <si>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</si>
  <si>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</si>
  <si>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</si>
  <si>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</si>
  <si>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</si>
  <si>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</si>
  <si>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</si>
  <si>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</si>
  <si>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</si>
  <si>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</si>
  <si>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</si>
  <si>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</si>
  <si>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</si>
  <si>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</si>
  <si>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</si>
  <si>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</si>
  <si>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</si>
  <si>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</si>
  <si>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</si>
  <si>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</si>
  <si>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</si>
  <si>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</si>
  <si>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</si>
  <si>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</si>
  <si>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</si>
  <si>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</si>
  <si>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</si>
  <si>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</si>
  <si>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</si>
  <si>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</si>
  <si>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</si>
  <si>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</si>
  <si>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</si>
  <si>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</si>
  <si>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</si>
  <si>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</si>
  <si>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</si>
  <si>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</si>
  <si>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</si>
  <si>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</si>
  <si>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</si>
  <si>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</si>
  <si>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</si>
  <si>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</si>
  <si>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</si>
  <si>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</si>
  <si>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</si>
  <si>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</si>
  <si>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</si>
  <si>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</si>
  <si>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</si>
  <si>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</si>
  <si>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</si>
  <si>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</si>
  <si>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</si>
  <si>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</si>
  <si>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</si>
  <si>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</si>
  <si>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</si>
  <si>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</si>
  <si>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</si>
  <si>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</si>
  <si>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</si>
  <si>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</si>
  <si>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</si>
  <si>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</si>
  <si>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</si>
  <si>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</si>
  <si>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</si>
  <si>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</si>
  <si>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</si>
  <si>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</si>
  <si>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</si>
  <si>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</si>
  <si>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</si>
  <si>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</si>
  <si>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</si>
  <si>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</si>
  <si>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</si>
  <si>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</si>
  <si>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</si>
  <si>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</si>
  <si>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</si>
  <si>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</si>
  <si>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</si>
  <si>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</si>
  <si>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</si>
  <si>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</si>
  <si>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</si>
  <si>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</si>
  <si>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</si>
  <si>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</si>
  <si>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</si>
  <si>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</si>
  <si>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</si>
  <si>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</si>
  <si>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</si>
  <si>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</si>
  <si>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</si>
  <si>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</si>
  <si>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</si>
  <si>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</si>
  <si>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</si>
  <si>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</si>
  <si>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</si>
  <si>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</si>
  <si>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</si>
  <si>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</si>
  <si>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</si>
  <si>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</si>
  <si>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</si>
  <si>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</si>
  <si>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</si>
  <si>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</si>
  <si>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</si>
  <si>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</si>
  <si>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</si>
  <si>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</si>
  <si>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</si>
  <si>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</si>
  <si>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</si>
  <si>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</si>
  <si>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</si>
  <si>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</si>
  <si>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</si>
  <si>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</si>
  <si>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</si>
  <si>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</si>
  <si>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</si>
  <si>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</si>
  <si>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</si>
  <si>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</si>
  <si>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</si>
  <si>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</si>
  <si>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</si>
  <si>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</si>
  <si>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</si>
  <si>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</si>
  <si>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</si>
  <si>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</si>
  <si>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</si>
  <si>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</si>
  <si>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</si>
  <si>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</si>
  <si>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</si>
  <si>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</si>
  <si>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</si>
  <si>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</si>
  <si>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</si>
  <si>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</si>
  <si>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</si>
  <si>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</si>
  <si>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</si>
  <si>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</si>
  <si>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</si>
  <si>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</si>
  <si>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</si>
  <si>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</si>
  <si>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</si>
  <si>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</si>
  <si>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</si>
  <si>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</si>
  <si>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</si>
  <si>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</si>
  <si>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</si>
  <si>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</si>
  <si>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</si>
  <si>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</si>
  <si>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</si>
  <si>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</si>
  <si>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</si>
  <si>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</si>
  <si>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</si>
  <si>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</si>
  <si>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</si>
  <si>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</si>
  <si>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</si>
  <si>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</si>
  <si>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</si>
  <si>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</si>
  <si>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</si>
  <si>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</si>
  <si>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</si>
  <si>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</si>
  <si>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</si>
  <si>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</si>
  <si>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</si>
  <si>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</si>
  <si>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</si>
  <si>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</si>
  <si>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</si>
  <si>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</si>
  <si>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</si>
  <si>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</si>
  <si>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</si>
  <si>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</si>
  <si>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</si>
  <si>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</si>
  <si>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</si>
  <si>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</si>
  <si>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</si>
  <si>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</si>
  <si>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</si>
  <si>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</si>
  <si>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</si>
  <si>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</si>
  <si>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</si>
  <si>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</si>
  <si>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</si>
  <si>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</si>
  <si>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</si>
  <si>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</si>
  <si>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</si>
  <si>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</si>
  <si>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</si>
  <si>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</si>
  <si>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</si>
  <si>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</si>
  <si>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</si>
  <si>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</si>
  <si>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</si>
  <si>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</si>
  <si>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</si>
  <si>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</si>
  <si>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</si>
  <si>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</si>
  <si>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</si>
  <si>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</si>
  <si>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</si>
  <si>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</si>
  <si>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</si>
  <si>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</si>
  <si>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</si>
  <si>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</si>
  <si>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</si>
  <si>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</si>
  <si>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</si>
  <si>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</si>
  <si>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</si>
  <si>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</si>
  <si>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</si>
  <si>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</si>
  <si>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</si>
  <si>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</si>
  <si>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</si>
  <si>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</si>
  <si>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</si>
  <si>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</si>
  <si>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</si>
  <si>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</si>
  <si>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</si>
  <si>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</si>
  <si>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</si>
  <si>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</si>
  <si>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</si>
  <si>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</si>
  <si>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</si>
  <si>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</si>
  <si>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</si>
  <si>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</si>
  <si>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</si>
  <si>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</si>
  <si>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</si>
  <si>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</si>
  <si>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</si>
  <si>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</si>
  <si>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</si>
  <si>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</si>
  <si>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</si>
  <si>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</si>
  <si>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</si>
  <si>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</si>
  <si>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</si>
  <si>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</si>
  <si>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</si>
  <si>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</si>
  <si>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</si>
  <si>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</si>
  <si>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</si>
  <si>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</si>
  <si>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</si>
  <si>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</si>
  <si>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</si>
  <si>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</si>
  <si>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</si>
  <si>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</si>
  <si>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</si>
  <si>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</si>
  <si>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</si>
  <si>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</si>
  <si>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</si>
  <si>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</si>
  <si>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</si>
  <si>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</si>
  <si>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</si>
  <si>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</si>
  <si>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</si>
  <si>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</si>
  <si>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</si>
  <si>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</si>
  <si>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</si>
  <si>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</si>
  <si>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</si>
  <si>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</si>
  <si>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</si>
  <si>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</si>
  <si>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</si>
  <si>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</si>
  <si>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</si>
  <si>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</si>
  <si>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</si>
  <si>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</si>
  <si>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</si>
  <si>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</si>
  <si>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</si>
  <si>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</si>
  <si>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</si>
  <si>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</si>
  <si>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</si>
  <si>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</si>
  <si>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</si>
  <si>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</si>
  <si>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</si>
  <si>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</si>
  <si>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</si>
  <si>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</si>
  <si>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</si>
  <si>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</si>
  <si>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</si>
  <si>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</si>
  <si>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</si>
  <si>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</si>
  <si>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</si>
  <si>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</si>
  <si>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</si>
  <si>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</si>
  <si>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</si>
  <si>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</si>
  <si>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</si>
  <si>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</si>
  <si>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</si>
  <si>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</si>
  <si>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</si>
  <si>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</si>
  <si>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</si>
  <si>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</si>
  <si>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</si>
  <si>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</si>
  <si>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</si>
  <si>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</si>
  <si>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</si>
  <si>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</si>
  <si>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</si>
  <si>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</si>
  <si>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</si>
  <si>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</si>
  <si>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</si>
  <si>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</si>
  <si>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</si>
  <si>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</si>
  <si>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</si>
  <si>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</si>
  <si>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</si>
  <si>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</si>
  <si>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</si>
  <si>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</si>
  <si>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</si>
  <si>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</si>
  <si>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</si>
  <si>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</si>
  <si>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</si>
  <si>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</si>
  <si>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</si>
  <si>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</si>
  <si>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</si>
  <si>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</si>
  <si>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</si>
  <si>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</si>
  <si>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</si>
  <si>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</si>
  <si>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</si>
  <si>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</si>
  <si>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</si>
  <si>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</si>
  <si>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</si>
  <si>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</si>
  <si>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</si>
  <si>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</si>
  <si>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</si>
  <si>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</si>
  <si>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</si>
  <si>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</si>
  <si>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</si>
  <si>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</si>
  <si>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</si>
  <si>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</si>
  <si>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</si>
  <si>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</si>
  <si>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</si>
  <si>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</si>
  <si>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</si>
  <si>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</si>
  <si>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</si>
  <si>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</si>
  <si>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</si>
  <si>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</si>
  <si>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</si>
  <si>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</si>
  <si>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</si>
  <si>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</si>
  <si>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</si>
  <si>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</si>
  <si>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</si>
  <si>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</si>
  <si>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</si>
  <si>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</si>
  <si>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</si>
  <si>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</si>
  <si>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</si>
  <si>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</si>
  <si>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</si>
  <si>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</si>
  <si>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</si>
  <si>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</si>
  <si>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</si>
  <si>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</si>
  <si>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</si>
  <si>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</si>
  <si>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</si>
  <si>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</si>
  <si>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</si>
  <si>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</si>
  <si>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</si>
  <si>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</si>
  <si>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</si>
  <si>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</si>
  <si>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</si>
  <si>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</si>
  <si>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</si>
  <si>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</si>
  <si>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</si>
  <si>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</si>
  <si>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</si>
  <si>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</si>
  <si>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</si>
  <si>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</si>
  <si>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</si>
  <si>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</si>
  <si>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</si>
  <si>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</si>
  <si>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</si>
  <si>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</si>
  <si>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</si>
  <si>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</si>
  <si>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</si>
  <si>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</si>
  <si>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</si>
  <si>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</si>
  <si>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</si>
  <si>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</si>
  <si>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</si>
  <si>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</si>
  <si>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</si>
  <si>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</si>
  <si>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</si>
  <si>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</si>
  <si>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</si>
  <si>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</si>
  <si>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</si>
  <si>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</si>
  <si>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</si>
  <si>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</si>
  <si>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</si>
  <si>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</si>
  <si>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</si>
  <si>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</si>
  <si>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</si>
  <si>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</si>
  <si>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</si>
  <si>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</si>
  <si>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</si>
  <si>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</si>
  <si>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</si>
  <si>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</si>
  <si>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</si>
  <si>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</si>
  <si>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</si>
  <si>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</si>
  <si>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</si>
  <si>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</si>
  <si>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</si>
  <si>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</si>
  <si>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</si>
  <si>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</si>
  <si>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</si>
  <si>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</si>
  <si>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</si>
  <si>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</si>
  <si>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</si>
  <si>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</si>
  <si>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</si>
  <si>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</si>
  <si>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</si>
  <si>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</si>
  <si>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</si>
  <si>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</si>
  <si>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</si>
  <si>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</si>
  <si>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</si>
  <si>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</si>
  <si>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</si>
  <si>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</si>
  <si>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</si>
  <si>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</si>
  <si>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</si>
  <si>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</si>
  <si>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</si>
  <si>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</si>
  <si>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</si>
  <si>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</si>
  <si>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</si>
  <si>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</si>
  <si>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</si>
  <si>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</si>
  <si>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</si>
  <si>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</si>
  <si>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</si>
  <si>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</si>
  <si>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</si>
  <si>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</si>
  <si>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</si>
  <si>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</si>
  <si>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</si>
  <si>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</si>
  <si>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</si>
  <si>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</si>
  <si>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</si>
  <si>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</si>
  <si>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</si>
  <si>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</si>
  <si>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</si>
  <si>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</si>
  <si>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</si>
  <si>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</si>
  <si>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</si>
  <si>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</si>
  <si>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</si>
  <si>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</si>
  <si>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</si>
  <si>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</si>
  <si>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</si>
  <si>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</si>
  <si>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</si>
  <si>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</si>
  <si>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</si>
  <si>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</si>
  <si>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</si>
  <si>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</si>
  <si>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</si>
  <si>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</si>
  <si>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</si>
  <si>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</si>
  <si>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</si>
  <si>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</si>
  <si>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</si>
  <si>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</si>
  <si>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</si>
  <si>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</si>
  <si>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</si>
  <si>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</si>
  <si>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</si>
  <si>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</si>
  <si>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</si>
  <si>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</si>
  <si>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</si>
  <si>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</si>
  <si>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</si>
  <si>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</si>
  <si>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</si>
  <si>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</si>
  <si>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</si>
  <si>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</si>
  <si>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</si>
  <si>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</si>
  <si>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</si>
  <si>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</si>
  <si>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</si>
  <si>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</si>
  <si>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</si>
  <si>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</si>
  <si>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</si>
  <si>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</si>
  <si>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</si>
  <si>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</si>
  <si>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</si>
  <si>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</si>
  <si>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</si>
  <si>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</si>
  <si>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</si>
  <si>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</si>
  <si>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</si>
  <si>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</si>
  <si>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</si>
  <si>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</si>
  <si>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</si>
  <si>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</si>
  <si>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</si>
  <si>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</si>
  <si>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</si>
  <si>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</si>
  <si>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</si>
  <si>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</si>
  <si>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</si>
  <si>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</si>
  <si>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</si>
  <si>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</si>
  <si>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</si>
  <si>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</si>
  <si>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</si>
  <si>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</si>
  <si>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</si>
  <si>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</si>
  <si>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</si>
  <si>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</si>
  <si>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</si>
  <si>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</si>
  <si>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</si>
  <si>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</si>
  <si>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</si>
  <si>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</si>
  <si>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</si>
  <si>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</si>
  <si>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</si>
  <si>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</si>
  <si>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</si>
  <si>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</si>
  <si>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</si>
  <si>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</si>
  <si>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</si>
  <si>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</si>
  <si>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</si>
  <si>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</si>
  <si>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</si>
  <si>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</si>
  <si>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</si>
  <si>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</si>
  <si>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</si>
  <si>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</si>
  <si>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</si>
  <si>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</si>
  <si>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</si>
  <si>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</si>
  <si>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</si>
  <si>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</si>
  <si>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</si>
  <si>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</si>
  <si>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</si>
  <si>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</si>
  <si>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</si>
  <si>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</si>
  <si>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</si>
  <si>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</si>
  <si>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</si>
  <si>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</si>
  <si>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</si>
  <si>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</si>
  <si>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</si>
  <si>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</si>
  <si>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</si>
  <si>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</si>
  <si>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</si>
  <si>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</si>
  <si>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</si>
  <si>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</si>
  <si>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</si>
  <si>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</si>
  <si>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</si>
  <si>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</si>
  <si>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</si>
  <si>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</si>
  <si>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</si>
  <si>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</si>
  <si>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</si>
  <si>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</si>
  <si>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</si>
  <si>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</si>
  <si>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</si>
  <si>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</si>
  <si>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</si>
  <si>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</si>
  <si>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</si>
  <si>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</si>
  <si>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</si>
  <si>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</si>
  <si>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</si>
  <si>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</si>
  <si>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</si>
  <si>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</si>
  <si>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</si>
  <si>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</si>
  <si>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</si>
  <si>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</si>
  <si>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</si>
  <si>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</si>
  <si>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</si>
  <si>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</si>
  <si>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</si>
  <si>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</si>
  <si>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</si>
  <si>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</si>
  <si>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</si>
  <si>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</si>
  <si>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</si>
  <si>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</si>
  <si>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</si>
  <si>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</si>
  <si>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</si>
  <si>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</si>
  <si>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</si>
  <si>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</si>
  <si>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</si>
  <si>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</si>
  <si>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</si>
  <si>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</si>
  <si>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</si>
  <si>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</si>
  <si>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</si>
  <si>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</si>
  <si>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</si>
  <si>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</si>
  <si>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</si>
  <si>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</si>
  <si>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</si>
  <si>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</si>
  <si>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</si>
  <si>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</si>
  <si>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</si>
  <si>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</si>
  <si>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</si>
  <si>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</si>
  <si>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</si>
  <si>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</si>
  <si>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</si>
  <si>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</si>
  <si>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</si>
  <si>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</si>
  <si>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</si>
  <si>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</si>
  <si>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</si>
  <si>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</si>
  <si>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</si>
  <si>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</si>
  <si>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</si>
  <si>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</si>
  <si>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</si>
  <si>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</si>
  <si>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</si>
  <si>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</si>
  <si>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</si>
  <si>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</si>
  <si>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</si>
  <si>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</si>
  <si>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</si>
  <si>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</si>
  <si>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</si>
  <si>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</si>
  <si>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</si>
  <si>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</si>
  <si>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</si>
  <si>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</si>
  <si>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</si>
  <si>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</si>
  <si>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</si>
  <si>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</si>
  <si>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</si>
  <si>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</si>
  <si>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</si>
  <si>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</si>
  <si>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</si>
  <si>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</si>
  <si>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</si>
  <si>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</si>
  <si>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</si>
  <si>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</si>
  <si>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</si>
  <si>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</si>
  <si>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</si>
  <si>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</si>
  <si>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</si>
  <si>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</si>
  <si>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</si>
  <si>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</si>
  <si>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</si>
  <si>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</si>
  <si>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</si>
  <si>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</si>
  <si>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</si>
  <si>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</si>
  <si>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</si>
  <si>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</si>
  <si>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</si>
  <si>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</si>
  <si>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</si>
  <si>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</si>
  <si>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</si>
  <si>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</si>
  <si>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</si>
  <si>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</si>
  <si>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</si>
  <si>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</si>
  <si>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</si>
  <si>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</si>
  <si>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</si>
  <si>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</si>
  <si>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</si>
  <si>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</si>
  <si>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</si>
  <si>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</si>
  <si>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</si>
  <si>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</si>
  <si>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</si>
  <si>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</si>
  <si>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</si>
  <si>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</si>
  <si>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</si>
  <si>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</si>
  <si>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</si>
  <si>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</si>
  <si>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</si>
  <si>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</si>
  <si>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</si>
  <si>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</si>
  <si>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</si>
  <si>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</si>
  <si>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</si>
  <si>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</si>
  <si>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</si>
  <si>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</si>
  <si>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</si>
  <si>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</si>
  <si>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</si>
  <si>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</si>
  <si>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</si>
  <si>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</si>
  <si>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</si>
  <si>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</si>
  <si>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</si>
  <si>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</si>
  <si>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</si>
  <si>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</si>
  <si>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</si>
  <si>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</si>
  <si>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</si>
  <si>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</si>
  <si>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</si>
  <si>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</si>
  <si>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</si>
  <si>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</si>
  <si>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</si>
  <si>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</si>
  <si>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</si>
  <si>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</si>
  <si>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</si>
  <si>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</si>
  <si>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</si>
  <si>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</si>
  <si>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</si>
  <si>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</si>
  <si>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</si>
  <si>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</si>
  <si>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</si>
  <si>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</si>
  <si>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</si>
  <si>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</si>
  <si>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</si>
  <si>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</si>
  <si>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</si>
  <si>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</si>
  <si>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</si>
  <si>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</si>
  <si>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</si>
  <si>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</si>
  <si>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</si>
  <si>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</si>
  <si>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</si>
  <si>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</si>
  <si>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</si>
  <si>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</si>
  <si>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</si>
  <si>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</si>
  <si>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</si>
  <si>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</si>
  <si>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</si>
  <si>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</si>
  <si>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</si>
  <si>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</si>
  <si>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</si>
  <si>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</si>
  <si>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</si>
  <si>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</si>
  <si>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</si>
  <si>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</si>
  <si>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</si>
  <si>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</si>
  <si>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</si>
  <si>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</si>
  <si>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</si>
  <si>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</si>
  <si>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</si>
  <si>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</si>
  <si>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</si>
  <si>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</si>
  <si>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</si>
  <si>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</si>
  <si>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</si>
  <si>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</si>
  <si>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</si>
  <si>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</si>
  <si>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</si>
  <si>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</si>
  <si>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</si>
  <si>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</si>
  <si>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</si>
  <si>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</si>
  <si>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</si>
  <si>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</si>
  <si>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</si>
  <si>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</si>
  <si>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</si>
  <si>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</si>
  <si>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</si>
  <si>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</si>
  <si>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</si>
  <si>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</si>
  <si>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</si>
  <si>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</si>
  <si>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</si>
  <si>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</si>
  <si>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</si>
  <si>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</si>
  <si>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</si>
  <si>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</si>
  <si>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</si>
  <si>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</si>
  <si>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</si>
  <si>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</si>
  <si>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</si>
  <si>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</si>
  <si>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</si>
  <si>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</si>
  <si>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</si>
  <si>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</si>
  <si>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</si>
  <si>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</si>
  <si>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</si>
  <si>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</si>
  <si>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</si>
  <si>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</si>
  <si>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</si>
  <si>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</si>
  <si>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</si>
  <si>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</si>
  <si>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</si>
  <si>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</si>
  <si>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</si>
  <si>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</si>
  <si>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</si>
  <si>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</si>
  <si>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</si>
  <si>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</si>
  <si>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</si>
  <si>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</si>
  <si>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</si>
  <si>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</si>
  <si>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</si>
  <si>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</si>
  <si>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</si>
  <si>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</si>
  <si>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</si>
  <si>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</si>
  <si>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</si>
  <si>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</si>
  <si>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</si>
  <si>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</si>
  <si>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</si>
  <si>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</si>
  <si>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</si>
  <si>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</si>
  <si>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</si>
  <si>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</si>
  <si>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</si>
  <si>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</si>
  <si>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</si>
  <si>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</si>
  <si>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</si>
  <si>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</si>
  <si>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</si>
  <si>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</si>
  <si>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</si>
  <si>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</si>
  <si>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</si>
  <si>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</si>
  <si>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</si>
  <si>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</si>
  <si>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</si>
  <si>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</si>
  <si>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</si>
  <si>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</si>
  <si>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</si>
  <si>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</si>
  <si>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</si>
  <si>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</si>
  <si>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</si>
  <si>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</si>
  <si>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</si>
  <si>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</si>
  <si>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</si>
  <si>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</si>
  <si>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</si>
  <si>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</si>
  <si>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</si>
  <si>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</si>
  <si>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</si>
  <si>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</si>
  <si>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</si>
  <si>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</si>
  <si>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</si>
  <si>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</si>
  <si>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</si>
  <si>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</si>
  <si>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</si>
  <si>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</si>
  <si>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</si>
  <si>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</si>
  <si>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</si>
  <si>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</si>
  <si>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</si>
  <si>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</si>
  <si>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</si>
  <si>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</si>
  <si>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</si>
  <si>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</si>
  <si>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</si>
  <si>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</si>
  <si>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</si>
  <si>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</si>
  <si>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</si>
  <si>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</si>
  <si>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</si>
  <si>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</si>
  <si>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</si>
  <si>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</si>
  <si>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</si>
  <si>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</si>
  <si>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</si>
  <si>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</si>
  <si>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</si>
  <si>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</si>
  <si>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</si>
  <si>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</si>
  <si>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</si>
  <si>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</si>
  <si>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</si>
  <si>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</si>
  <si>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</si>
  <si>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</si>
  <si>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</si>
  <si>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</si>
  <si>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</si>
  <si>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</si>
  <si>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</si>
  <si>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</si>
  <si>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</si>
  <si>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</si>
  <si>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</si>
  <si>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</si>
  <si>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</si>
  <si>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</si>
  <si>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</si>
  <si>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</si>
  <si>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</si>
  <si>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</si>
  <si>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</si>
  <si>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</si>
  <si>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</si>
  <si>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</si>
  <si>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</si>
  <si>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</si>
  <si>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</si>
  <si>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</si>
  <si>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</si>
  <si>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</si>
  <si>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</si>
  <si>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</si>
  <si>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</si>
  <si>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</si>
  <si>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</si>
  <si>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</si>
  <si>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</si>
  <si>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</si>
  <si>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</si>
  <si>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</si>
  <si>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</si>
  <si>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</si>
  <si>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</si>
  <si>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</si>
  <si>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</si>
  <si>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</si>
  <si>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</si>
  <si>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</si>
  <si>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</si>
  <si>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</si>
  <si>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</si>
  <si>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</si>
  <si>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</si>
  <si>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</si>
  <si>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</si>
  <si>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</si>
  <si>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</si>
  <si>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</si>
  <si>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</si>
  <si>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</si>
  <si>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</si>
  <si>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</si>
  <si>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</si>
  <si>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</si>
  <si>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</si>
  <si>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</si>
  <si>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</si>
  <si>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</si>
  <si>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</si>
  <si>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</si>
  <si>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</si>
  <si>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</si>
  <si>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</si>
  <si>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</si>
  <si>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</si>
  <si>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</si>
  <si>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</si>
  <si>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</si>
  <si>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</si>
  <si>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</si>
  <si>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</si>
  <si>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</si>
  <si>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</si>
  <si>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</si>
  <si>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</si>
  <si>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</si>
  <si>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</si>
  <si>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</si>
  <si>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</si>
  <si>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</si>
  <si>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</si>
  <si>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</si>
  <si>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</si>
  <si>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</si>
  <si>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</si>
  <si>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</si>
  <si>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</si>
  <si>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</si>
  <si>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</si>
  <si>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</si>
  <si>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</si>
  <si>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</si>
  <si>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</si>
  <si>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</si>
  <si>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</si>
  <si>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</si>
  <si>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</si>
  <si>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</si>
  <si>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</si>
  <si>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</si>
  <si>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</si>
  <si>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</si>
  <si>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</si>
  <si>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</si>
  <si>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</si>
  <si>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</si>
  <si>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</si>
  <si>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</si>
  <si>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</si>
  <si>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</si>
  <si>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</si>
  <si>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</si>
  <si>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</si>
  <si>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</si>
  <si>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</si>
  <si>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</si>
  <si>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</si>
  <si>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</si>
  <si>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</si>
  <si>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</si>
  <si>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</si>
  <si>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</si>
  <si>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</si>
  <si>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</si>
  <si>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</si>
  <si>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</si>
  <si>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</si>
  <si>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</si>
  <si>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</si>
  <si>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</si>
  <si>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</si>
  <si>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</si>
  <si>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</si>
  <si>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</si>
  <si>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</si>
  <si>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</si>
  <si>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</si>
  <si>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</si>
  <si>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</si>
  <si>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</si>
  <si>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</si>
  <si>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</si>
  <si>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</si>
  <si>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</si>
  <si>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</si>
  <si>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</si>
  <si>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</si>
  <si>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</si>
  <si>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</si>
  <si>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</si>
  <si>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</si>
  <si>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</si>
  <si>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</si>
  <si>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</si>
  <si>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</si>
  <si>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</si>
  <si>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</si>
  <si>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</si>
  <si>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</si>
  <si>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</si>
  <si>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</si>
  <si>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</si>
  <si>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</si>
  <si>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</si>
  <si>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</si>
  <si>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</si>
  <si>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</si>
  <si>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</si>
  <si>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</si>
  <si>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</si>
  <si>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</si>
  <si>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</si>
  <si>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</si>
  <si>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</si>
  <si>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</si>
  <si>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</si>
  <si>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</si>
  <si>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</si>
  <si>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</si>
  <si>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</si>
  <si>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</si>
  <si>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</si>
  <si>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</si>
  <si>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</si>
  <si>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</si>
  <si>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</si>
  <si>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</si>
  <si>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</si>
  <si>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</si>
  <si>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</si>
  <si>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</si>
  <si>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</si>
  <si>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</si>
  <si>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</si>
  <si>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</si>
  <si>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</si>
  <si>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</si>
  <si>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</si>
  <si>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</si>
  <si>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</si>
  <si>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</si>
  <si>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</si>
  <si>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</si>
  <si>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</si>
  <si>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</si>
  <si>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</si>
  <si>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</si>
  <si>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</si>
  <si>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</si>
  <si>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</si>
  <si>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</si>
  <si>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</si>
  <si>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</si>
  <si>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</si>
  <si>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</si>
  <si>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</si>
  <si>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</si>
  <si>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</si>
  <si>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</si>
  <si>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</si>
  <si>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</si>
  <si>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</si>
  <si>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</si>
  <si>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</si>
  <si>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</si>
  <si>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</si>
  <si>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</si>
  <si>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</si>
  <si>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</si>
  <si>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</si>
  <si>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</si>
  <si>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</si>
  <si>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</si>
  <si>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</si>
  <si>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</si>
  <si>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</si>
  <si>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</si>
  <si>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</si>
  <si>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</si>
  <si>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</si>
  <si>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</si>
  <si>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</si>
  <si>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</si>
  <si>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</si>
  <si>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</si>
  <si>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</si>
  <si>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</si>
  <si>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</si>
  <si>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</si>
  <si>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</si>
  <si>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</si>
  <si>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</si>
  <si>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</si>
  <si>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</si>
  <si>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</si>
  <si>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</si>
  <si>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</si>
  <si>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</si>
  <si>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</si>
  <si>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</si>
  <si>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</si>
  <si>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</si>
  <si>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</si>
  <si>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</si>
  <si>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</si>
  <si>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</si>
  <si>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</si>
  <si>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</si>
  <si>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</si>
  <si>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</si>
  <si>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</si>
  <si>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</si>
  <si>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</si>
  <si>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</si>
  <si>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</si>
  <si>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</si>
  <si>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</si>
  <si>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</si>
  <si>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</si>
  <si>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</si>
  <si>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</si>
  <si>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</si>
  <si>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</si>
  <si>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</si>
  <si>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</si>
  <si>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</si>
  <si>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</si>
  <si>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</si>
  <si>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</si>
  <si>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</si>
  <si>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</si>
  <si>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</si>
  <si>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</si>
  <si>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</si>
  <si>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</si>
  <si>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</si>
  <si>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</si>
  <si>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</si>
  <si>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</si>
  <si>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</si>
  <si>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</si>
  <si>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</si>
  <si>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</si>
  <si>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</si>
  <si>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</si>
  <si>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</si>
  <si>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</si>
  <si>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</si>
  <si>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</si>
  <si>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</si>
  <si>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</si>
  <si>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</si>
  <si>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</si>
  <si>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</si>
  <si>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</si>
  <si>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</si>
  <si>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</si>
  <si>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</si>
  <si>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</si>
  <si>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</si>
  <si>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</si>
  <si>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</si>
  <si>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</si>
  <si>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</si>
  <si>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</si>
  <si>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</si>
  <si>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</si>
  <si>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</si>
  <si>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</si>
  <si>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</si>
  <si>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</si>
  <si>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</si>
  <si>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</si>
  <si>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</si>
  <si>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</si>
  <si>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</si>
  <si>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</si>
  <si>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</si>
  <si>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</si>
  <si>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</si>
  <si>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</si>
  <si>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</si>
  <si>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</si>
  <si>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</si>
  <si>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</si>
  <si>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</si>
  <si>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</si>
  <si>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</si>
  <si>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</si>
  <si>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</si>
  <si>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</si>
  <si>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</si>
  <si>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</si>
  <si>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</si>
  <si>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</si>
  <si>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</si>
  <si>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</si>
  <si>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</si>
  <si>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</si>
  <si>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</si>
  <si>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</si>
  <si>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</si>
  <si>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</si>
  <si>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</si>
  <si>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</si>
  <si>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</si>
  <si>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</si>
  <si>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</si>
  <si>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</si>
  <si>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</si>
  <si>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</si>
  <si>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</si>
  <si>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</si>
  <si>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</si>
  <si>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</si>
  <si>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</si>
  <si>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</si>
  <si>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</si>
  <si>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</si>
  <si>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</si>
  <si>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</si>
  <si>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</si>
  <si>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</si>
  <si>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</si>
  <si>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</si>
  <si>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</si>
  <si>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</si>
  <si>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</si>
  <si>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</si>
  <si>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</si>
  <si>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</si>
  <si>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</si>
  <si>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</si>
  <si>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</si>
  <si>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</si>
  <si>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</si>
  <si>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</si>
  <si>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</si>
  <si>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</si>
  <si>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</si>
  <si>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</si>
  <si>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</si>
  <si>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</si>
  <si>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</si>
  <si>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</si>
  <si>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</si>
  <si>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</si>
  <si>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</si>
  <si>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</si>
  <si>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</si>
  <si>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</si>
  <si>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</si>
  <si>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</si>
  <si>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</si>
  <si>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</si>
  <si>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</si>
  <si>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</si>
  <si>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</si>
  <si>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</si>
  <si>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</si>
  <si>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</si>
  <si>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</si>
  <si>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</si>
  <si>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</si>
  <si>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</si>
  <si>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</si>
  <si>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</si>
  <si>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</si>
  <si>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</si>
  <si>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</si>
  <si>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</si>
  <si>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</si>
  <si>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</si>
  <si>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</si>
  <si>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</si>
  <si>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</si>
  <si>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</si>
  <si>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</si>
  <si>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</si>
  <si>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</si>
  <si>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</si>
  <si>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</si>
  <si>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</si>
  <si>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</si>
  <si>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</si>
  <si>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</si>
  <si>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</si>
  <si>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</si>
  <si>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</si>
  <si>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</si>
  <si>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</si>
  <si>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</si>
  <si>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</si>
  <si>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</si>
  <si>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</si>
  <si>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</si>
  <si>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</si>
  <si>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</si>
  <si>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</si>
  <si>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</si>
  <si>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</si>
  <si>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</si>
  <si>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</si>
  <si>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</si>
  <si>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</si>
  <si>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</si>
  <si>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</si>
  <si>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</si>
  <si>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</si>
  <si>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</si>
  <si>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</si>
  <si>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</si>
  <si>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</si>
  <si>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</si>
  <si>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</si>
  <si>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</si>
  <si>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</si>
  <si>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</si>
  <si>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</si>
  <si>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</si>
  <si>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</si>
  <si>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</si>
  <si>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</si>
  <si>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</si>
  <si>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</si>
  <si>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</si>
  <si>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</si>
  <si>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</si>
  <si>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</si>
  <si>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</si>
  <si>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</si>
  <si>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</si>
  <si>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</si>
  <si>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</si>
  <si>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</si>
  <si>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</si>
  <si>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</si>
  <si>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</si>
  <si>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</si>
  <si>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</si>
  <si>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</si>
  <si>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</si>
  <si>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</si>
  <si>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</si>
  <si>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</si>
  <si>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</si>
  <si>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</si>
  <si>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</si>
  <si>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</si>
  <si>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</si>
  <si>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</si>
  <si>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</si>
  <si>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</si>
  <si>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</si>
  <si>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</si>
  <si>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</si>
  <si>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</si>
  <si>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</si>
  <si>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</si>
  <si>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</si>
  <si>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</si>
  <si>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</si>
  <si>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</si>
  <si>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</si>
  <si>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</si>
  <si>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</si>
  <si>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</si>
  <si>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</si>
  <si>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</si>
  <si>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</si>
  <si>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</si>
  <si>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</si>
  <si>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</si>
  <si>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</si>
  <si>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</si>
  <si>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</si>
  <si>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</si>
  <si>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</si>
  <si>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</si>
  <si>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</si>
  <si>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</si>
  <si>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</si>
  <si>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</si>
  <si>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</si>
  <si>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</si>
  <si>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</si>
  <si>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</si>
  <si>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</si>
  <si>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</si>
  <si>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</si>
  <si>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</si>
  <si>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</si>
  <si>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</si>
  <si>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</si>
  <si>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</si>
  <si>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</si>
  <si>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</si>
  <si>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</si>
  <si>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</si>
  <si>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</si>
  <si>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</si>
  <si>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</si>
  <si>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</si>
  <si>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</si>
  <si>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</si>
  <si>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</si>
  <si>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</si>
  <si>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</si>
  <si>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</si>
  <si>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</si>
  <si>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</si>
  <si>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</si>
  <si>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</si>
  <si>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</si>
  <si>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</si>
  <si>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</si>
  <si>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</si>
  <si>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</si>
  <si>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</si>
  <si>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</si>
  <si>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</si>
  <si>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</si>
  <si>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</si>
  <si>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</si>
  <si>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</si>
  <si>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</si>
  <si>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</si>
  <si>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</si>
  <si>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</si>
  <si>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</si>
  <si>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</si>
  <si>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</si>
  <si>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</si>
  <si>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</si>
  <si>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</si>
  <si>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</si>
  <si>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</si>
  <si>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</si>
  <si>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</si>
  <si>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</si>
  <si>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</si>
  <si>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</si>
  <si>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</si>
  <si>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</si>
  <si>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</si>
  <si>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</si>
  <si>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</si>
  <si>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</si>
  <si>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</si>
  <si>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</si>
  <si>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</si>
  <si>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</si>
  <si>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</si>
  <si>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</si>
  <si>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</si>
  <si>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</si>
  <si>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</si>
  <si>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</si>
  <si>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</si>
  <si>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</si>
  <si>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</si>
  <si>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</si>
  <si>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</si>
  <si>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</si>
  <si>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</si>
  <si>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</si>
  <si>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</si>
  <si>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</si>
  <si>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</si>
  <si>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</si>
  <si>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</si>
  <si>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</si>
  <si>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</si>
  <si>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</si>
  <si>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</si>
  <si>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</si>
  <si>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</si>
  <si>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</si>
  <si>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</si>
  <si>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</si>
  <si>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</si>
  <si>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</si>
  <si>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</si>
  <si>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</si>
  <si>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</si>
  <si>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</si>
  <si>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</si>
  <si>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</si>
  <si>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</si>
  <si>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</si>
  <si>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</si>
  <si>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</si>
  <si>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</si>
  <si>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</si>
  <si>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</si>
  <si>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</si>
  <si>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</si>
  <si>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</si>
  <si>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</si>
  <si>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</si>
  <si>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</si>
  <si>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</si>
  <si>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</si>
  <si>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</si>
  <si>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</si>
  <si>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</si>
  <si>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</si>
  <si>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</si>
  <si>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</si>
  <si>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</si>
  <si>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</si>
  <si>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</si>
  <si>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</si>
  <si>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</si>
  <si>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</si>
  <si>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</si>
  <si>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</si>
  <si>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</si>
  <si>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</si>
  <si>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</si>
  <si>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</si>
  <si>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</si>
  <si>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</si>
  <si>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</si>
  <si>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</si>
  <si>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</si>
  <si>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</si>
  <si>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</si>
  <si>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</si>
  <si>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</si>
  <si>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</si>
  <si>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</si>
  <si>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</si>
  <si>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</si>
  <si>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</si>
  <si>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</si>
  <si>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</si>
  <si>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</si>
  <si>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</si>
  <si>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</si>
  <si>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</si>
  <si>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</si>
  <si>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</si>
  <si>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</si>
  <si>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</si>
  <si>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</si>
  <si>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</si>
  <si>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</si>
  <si>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</si>
  <si>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</si>
  <si>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</si>
  <si>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</si>
  <si>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</si>
  <si>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</si>
  <si>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</si>
  <si>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</si>
  <si>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</si>
  <si>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</si>
  <si>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</si>
  <si>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</si>
  <si>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</si>
  <si>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</si>
  <si>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</si>
  <si>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</si>
  <si>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</si>
  <si>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</si>
  <si>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</si>
  <si>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</si>
  <si>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</si>
  <si>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</si>
  <si>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</si>
  <si>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</si>
  <si>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</si>
  <si>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</si>
  <si>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</si>
  <si>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</si>
  <si>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</si>
  <si>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</si>
  <si>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</si>
  <si>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</si>
  <si>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</si>
  <si>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</si>
  <si>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</si>
  <si>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</si>
  <si>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</si>
  <si>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</si>
  <si>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</si>
  <si>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</si>
  <si>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</si>
  <si>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</si>
  <si>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</si>
  <si>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</si>
  <si>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</si>
  <si>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</si>
  <si>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</si>
  <si>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</si>
  <si>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</si>
  <si>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</si>
  <si>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</si>
  <si>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</si>
  <si>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</si>
  <si>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</si>
  <si>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</si>
  <si>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</si>
  <si>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</si>
  <si>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</si>
  <si>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</si>
  <si>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</si>
  <si>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</si>
  <si>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</si>
  <si>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</si>
  <si>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</si>
  <si>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</si>
  <si>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</si>
  <si>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</si>
  <si>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</si>
  <si>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</si>
  <si>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</si>
  <si>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</si>
  <si>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</si>
  <si>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</si>
  <si>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</si>
  <si>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</si>
  <si>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</si>
  <si>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</si>
  <si>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</si>
  <si>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</si>
  <si>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</si>
  <si>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</si>
  <si>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</si>
  <si>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</si>
  <si>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</si>
  <si>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</si>
  <si>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</si>
  <si>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</si>
  <si>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</si>
  <si>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</si>
  <si>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</si>
  <si>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</si>
  <si>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</si>
  <si>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</si>
  <si>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</si>
  <si>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</si>
  <si>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</si>
  <si>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</si>
  <si>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</si>
  <si>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</si>
  <si>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</si>
  <si>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</si>
  <si>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</si>
  <si>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</si>
  <si>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</si>
  <si>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</si>
  <si>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</si>
  <si>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</si>
  <si>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</si>
  <si>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</si>
  <si>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</si>
  <si>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</si>
  <si>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</si>
  <si>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</si>
  <si>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</si>
  <si>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</si>
  <si>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</si>
  <si>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</si>
  <si>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</si>
  <si>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</si>
  <si>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</si>
  <si>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</si>
  <si>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</si>
  <si>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</si>
  <si>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</si>
  <si>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</si>
  <si>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</si>
  <si>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</si>
  <si>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</si>
  <si>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</si>
  <si>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</si>
  <si>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</si>
  <si>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</si>
  <si>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</si>
  <si>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</si>
  <si>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</si>
  <si>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</si>
  <si>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</si>
  <si>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</si>
  <si>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</si>
  <si>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</si>
  <si>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</si>
  <si>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</si>
  <si>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</si>
  <si>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</si>
  <si>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</si>
  <si>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</si>
  <si>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</si>
  <si>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</si>
  <si>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</si>
  <si>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</si>
  <si>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</si>
  <si>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</si>
  <si>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</si>
  <si>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</si>
  <si>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</si>
  <si>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</si>
  <si>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</si>
  <si>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</si>
  <si>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</si>
  <si>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</si>
  <si>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</si>
  <si>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</si>
  <si>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</si>
  <si>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</si>
  <si>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</si>
  <si>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</si>
  <si>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</si>
  <si>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</si>
  <si>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</si>
  <si>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</si>
  <si>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</si>
  <si>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</si>
  <si>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</si>
  <si>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</si>
  <si>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</si>
  <si>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</si>
  <si>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</si>
  <si>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</si>
  <si>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</si>
  <si>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</si>
  <si>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</si>
  <si>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</si>
  <si>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</si>
  <si>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</si>
  <si>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</si>
  <si>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</si>
  <si>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</si>
  <si>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</si>
  <si>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</si>
  <si>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</si>
  <si>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</si>
  <si>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</si>
  <si>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</si>
  <si>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</si>
  <si>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</si>
  <si>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</si>
  <si>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</si>
  <si>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</si>
  <si>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</si>
  <si>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</si>
  <si>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</si>
  <si>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</si>
  <si>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</si>
  <si>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</si>
  <si>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</si>
  <si>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</si>
  <si>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</si>
  <si>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</si>
  <si>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</si>
  <si>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</si>
  <si>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</si>
  <si>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</si>
  <si>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</si>
  <si>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</si>
  <si>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</si>
  <si>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</si>
  <si>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</si>
  <si>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</si>
  <si>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</si>
  <si>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</si>
  <si>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</si>
  <si>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</si>
  <si>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</si>
  <si>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</si>
  <si>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</si>
  <si>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</si>
  <si>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</si>
  <si>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</si>
  <si>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</si>
  <si>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</si>
  <si>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</si>
  <si>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</si>
  <si>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</si>
  <si>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</si>
  <si>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</si>
  <si>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</si>
  <si>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</si>
  <si>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</si>
  <si>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</si>
  <si>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</si>
  <si>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</si>
  <si>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</si>
  <si>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</si>
  <si>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</si>
  <si>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</si>
  <si>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</si>
  <si>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</si>
  <si>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</si>
  <si>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</si>
  <si>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</si>
  <si>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</si>
  <si>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</si>
  <si>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</si>
  <si>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</si>
  <si>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</si>
  <si>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</si>
  <si>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</si>
  <si>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</si>
  <si>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</si>
  <si>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</si>
  <si>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</si>
  <si>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</si>
  <si>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</si>
  <si>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</si>
  <si>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</si>
  <si>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</si>
  <si>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</si>
  <si>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</si>
  <si>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</si>
  <si>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</si>
  <si>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</si>
  <si>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</si>
  <si>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</si>
  <si>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</si>
  <si>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</si>
  <si>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</si>
  <si>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</si>
  <si>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</si>
  <si>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</si>
  <si>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</si>
  <si>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</si>
  <si>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</si>
  <si>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</si>
  <si>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</si>
  <si>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</si>
  <si>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</si>
  <si>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</si>
  <si>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</si>
  <si>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</si>
  <si>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</si>
  <si>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</si>
  <si>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</si>
  <si>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</si>
  <si>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</si>
  <si>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</si>
  <si>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</si>
  <si>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</si>
  <si>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</si>
  <si>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</si>
  <si>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</si>
  <si>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</si>
  <si>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</si>
  <si>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</si>
  <si>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</si>
  <si>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</si>
  <si>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</si>
  <si>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</si>
  <si>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</si>
  <si>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</si>
  <si>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</si>
  <si>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</si>
  <si>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</si>
  <si>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</si>
  <si>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</si>
  <si>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</si>
  <si>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</si>
  <si>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</si>
  <si>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</si>
  <si>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</si>
  <si>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</si>
  <si>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</si>
  <si>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</si>
  <si>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</si>
  <si>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</si>
  <si>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</si>
  <si>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</si>
  <si>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</si>
  <si>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</si>
  <si>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</si>
  <si>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</si>
  <si>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</si>
  <si>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</si>
  <si>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</si>
  <si>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</si>
  <si>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</si>
  <si>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</si>
  <si>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</si>
  <si>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</si>
  <si>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</si>
  <si>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</si>
  <si>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</si>
  <si>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</si>
  <si>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</si>
  <si>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</si>
  <si>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</si>
  <si>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</si>
  <si>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</si>
  <si>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</si>
  <si>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</si>
  <si>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</si>
  <si>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</si>
  <si>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</si>
  <si>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</si>
  <si>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</si>
  <si>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</si>
  <si>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</si>
  <si>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</si>
  <si>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</si>
  <si>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</si>
  <si>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</si>
  <si>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</si>
  <si>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</si>
  <si>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</si>
  <si>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</si>
  <si>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</si>
  <si>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</si>
  <si>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</si>
  <si>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</si>
  <si>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</si>
  <si>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</si>
  <si>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</si>
  <si>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</si>
  <si>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</si>
  <si>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</si>
  <si>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</si>
  <si>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</si>
  <si>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</si>
  <si>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</si>
  <si>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</si>
  <si>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</si>
  <si>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</si>
  <si>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</si>
  <si>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</si>
  <si>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</si>
  <si>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</si>
  <si>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</si>
  <si>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</si>
  <si>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</si>
  <si>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</si>
  <si>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</si>
  <si>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</si>
  <si>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</si>
  <si>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</si>
  <si>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</si>
  <si>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</si>
  <si>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</si>
  <si>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</si>
  <si>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</si>
  <si>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</si>
  <si>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</si>
  <si>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</si>
  <si>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</si>
  <si>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</si>
  <si>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</si>
  <si>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</si>
  <si>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</si>
  <si>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</si>
  <si>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</si>
  <si>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</si>
  <si>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</si>
  <si>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</si>
  <si>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</si>
  <si>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</si>
  <si>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</si>
  <si>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</si>
  <si>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</si>
  <si>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</si>
  <si>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</si>
  <si>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</si>
  <si>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</si>
  <si>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</si>
  <si>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</si>
  <si>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</si>
  <si>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</si>
  <si>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</si>
  <si>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</si>
  <si>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</si>
  <si>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</si>
  <si>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</si>
  <si>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</si>
  <si>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</si>
  <si>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</si>
  <si>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</si>
  <si>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</si>
  <si>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</si>
  <si>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</si>
  <si>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</si>
  <si>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</si>
  <si>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</si>
  <si>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</si>
  <si>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</si>
  <si>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</si>
  <si>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</si>
  <si>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</si>
  <si>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</si>
  <si>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</si>
  <si>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</si>
  <si>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</si>
  <si>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</si>
  <si>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</si>
  <si>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</si>
  <si>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</si>
  <si>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</si>
  <si>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</si>
  <si>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</si>
  <si>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</si>
  <si>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</si>
  <si>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</si>
  <si>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</si>
  <si>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</si>
  <si>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</si>
  <si>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</si>
  <si>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</si>
  <si>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</si>
  <si>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</si>
  <si>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</si>
  <si>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</si>
  <si>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</si>
  <si>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</si>
  <si>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</si>
  <si>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</si>
  <si>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</si>
  <si>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</si>
  <si>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</si>
  <si>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</si>
  <si>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</si>
  <si>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</si>
  <si>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</si>
  <si>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</si>
  <si>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</si>
  <si>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</si>
  <si>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</si>
  <si>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</si>
  <si>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</si>
  <si>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</si>
  <si>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</si>
  <si>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</si>
  <si>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</si>
  <si>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</si>
  <si>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</si>
  <si>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</si>
  <si>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</si>
  <si>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</si>
  <si>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</si>
  <si>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</si>
  <si>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</si>
  <si>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</si>
  <si>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</si>
  <si>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</si>
  <si>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</si>
  <si>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</si>
  <si>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</si>
  <si>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</si>
  <si>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</si>
  <si>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</si>
  <si>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</si>
  <si>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</si>
  <si>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</si>
  <si>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</si>
  <si>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</si>
  <si>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</si>
  <si>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</si>
  <si>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</si>
  <si>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</si>
  <si>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</si>
  <si>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</si>
  <si>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</si>
  <si>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</si>
  <si>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</si>
  <si>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</si>
  <si>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</si>
  <si>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</si>
  <si>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</si>
  <si>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</si>
  <si>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</si>
  <si>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</si>
  <si>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</si>
  <si>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</si>
  <si>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</si>
  <si>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</si>
  <si>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</si>
  <si>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</si>
  <si>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</si>
  <si>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</si>
  <si>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</si>
  <si>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</si>
  <si>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</si>
  <si>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</si>
  <si>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</si>
  <si>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</si>
  <si>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</si>
  <si>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</si>
  <si>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</si>
  <si>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</si>
  <si>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</si>
  <si>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</si>
  <si>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</si>
  <si>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</si>
  <si>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</si>
  <si>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</si>
  <si>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</si>
  <si>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</si>
  <si>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</si>
  <si>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</si>
  <si>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</si>
  <si>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</si>
  <si>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</si>
  <si>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</si>
  <si>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</si>
  <si>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</si>
  <si>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</si>
  <si>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</si>
  <si>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</si>
  <si>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</si>
  <si>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</si>
  <si>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</si>
  <si>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</si>
  <si>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</si>
  <si>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</si>
  <si>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</si>
  <si>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</si>
  <si>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</si>
  <si>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</si>
  <si>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</si>
  <si>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</si>
  <si>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</si>
  <si>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</si>
  <si>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</si>
  <si>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</si>
  <si>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</si>
  <si>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</si>
  <si>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</si>
  <si>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</si>
  <si>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</si>
  <si>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</si>
  <si>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</si>
  <si>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</si>
  <si>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</si>
  <si>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</si>
  <si>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</si>
  <si>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</si>
  <si>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</si>
  <si>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</si>
  <si>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</si>
  <si>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</si>
  <si>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</si>
  <si>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</si>
  <si>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</si>
  <si>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</si>
  <si>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</si>
  <si>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</si>
  <si>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</si>
  <si>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</si>
  <si>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</si>
  <si>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</si>
  <si>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</si>
  <si>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</si>
  <si>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</si>
  <si>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</si>
  <si>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</si>
  <si>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</si>
  <si>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</si>
  <si>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</si>
  <si>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</si>
  <si>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</si>
  <si>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</si>
  <si>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</si>
  <si>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</si>
  <si>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</si>
  <si>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</si>
  <si>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</si>
  <si>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</si>
  <si>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</si>
  <si>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</si>
  <si>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</si>
  <si>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</si>
  <si>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</si>
  <si>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</si>
  <si>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</si>
  <si>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</si>
  <si>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</si>
  <si>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</si>
  <si>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</si>
  <si>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</si>
  <si>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</si>
  <si>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</si>
  <si>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</si>
  <si>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</si>
  <si>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</si>
  <si>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</si>
  <si>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</si>
  <si>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</si>
  <si>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</si>
  <si>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</si>
  <si>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</si>
  <si>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</si>
  <si>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</si>
  <si>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</si>
  <si>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</si>
  <si>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</si>
  <si>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</si>
  <si>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</si>
  <si>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</si>
  <si>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</si>
  <si>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</si>
  <si>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</si>
  <si>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</si>
  <si>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</si>
  <si>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</si>
  <si>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</si>
  <si>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</si>
  <si>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</si>
  <si>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</si>
  <si>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</si>
  <si>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</si>
  <si>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</si>
  <si>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</si>
  <si>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</si>
  <si>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</si>
  <si>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</si>
  <si>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</si>
  <si>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</si>
  <si>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</si>
  <si>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</si>
  <si>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</si>
  <si>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</si>
  <si>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</si>
  <si>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</si>
  <si>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</si>
  <si>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</si>
  <si>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</si>
  <si>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</si>
  <si>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</si>
  <si>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</si>
  <si>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</si>
  <si>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</si>
  <si>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</si>
  <si>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</si>
  <si>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</si>
  <si>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</si>
  <si>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</si>
  <si>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</si>
  <si>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</si>
  <si>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</si>
  <si>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</si>
  <si>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</si>
  <si>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</si>
  <si>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</si>
  <si>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</si>
  <si>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</si>
  <si>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</si>
  <si>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</si>
  <si>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</si>
  <si>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</si>
  <si>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</si>
  <si>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</si>
  <si>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</si>
  <si>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</si>
  <si>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</si>
  <si>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</si>
  <si>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</si>
  <si>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</si>
  <si>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</si>
  <si>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</si>
  <si>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</si>
  <si>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</si>
  <si>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</si>
  <si>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</si>
  <si>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</si>
  <si>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</si>
  <si>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</si>
  <si>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</si>
  <si>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</si>
  <si>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</si>
  <si>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</si>
  <si>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</si>
  <si>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</si>
  <si>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</si>
  <si>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</si>
  <si>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</si>
  <si>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</si>
  <si>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</si>
  <si>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</si>
  <si>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</si>
  <si>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</si>
  <si>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</si>
  <si>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</si>
  <si>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</si>
  <si>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</si>
  <si>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</si>
  <si>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</si>
  <si>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</si>
  <si>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</si>
  <si>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</si>
  <si>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</si>
  <si>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</si>
  <si>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</si>
  <si>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</si>
  <si>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</si>
  <si>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</si>
  <si>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</si>
  <si>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</si>
  <si>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</si>
  <si>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</si>
  <si>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</si>
  <si>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</si>
  <si>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</si>
  <si>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</si>
  <si>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</si>
  <si>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</si>
  <si>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</si>
  <si>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</si>
  <si>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</si>
  <si>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</si>
  <si>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</si>
  <si>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</si>
  <si>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</si>
  <si>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</si>
  <si>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</si>
  <si>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</si>
  <si>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</si>
  <si>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</si>
  <si>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</si>
  <si>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</si>
  <si>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</si>
  <si>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</si>
  <si>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</si>
  <si>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</si>
  <si>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</si>
  <si>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</si>
  <si>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</si>
  <si>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</si>
  <si>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</si>
  <si>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</si>
  <si>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</si>
  <si>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</si>
  <si>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</si>
  <si>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</si>
  <si>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</si>
  <si>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</si>
  <si>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</si>
  <si>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</si>
  <si>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</si>
  <si>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</si>
  <si>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</si>
  <si>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</si>
  <si>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</si>
  <si>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</si>
  <si>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</si>
  <si>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</si>
  <si>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</si>
  <si>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</si>
  <si>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</si>
  <si>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</si>
  <si>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</si>
  <si>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</si>
  <si>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</si>
  <si>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</si>
  <si>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</si>
  <si>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</si>
  <si>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</si>
  <si>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</si>
  <si>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</si>
  <si>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</si>
  <si>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</si>
  <si>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</si>
  <si>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</si>
  <si>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</si>
  <si>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</si>
  <si>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</si>
  <si>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</si>
  <si>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</si>
  <si>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</si>
  <si>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</si>
  <si>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</si>
  <si>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</si>
  <si>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</si>
  <si>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</si>
  <si>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</si>
  <si>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</si>
  <si>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</si>
  <si>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</si>
  <si>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</si>
  <si>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</si>
  <si>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</si>
  <si>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</si>
  <si>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</si>
  <si>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</si>
  <si>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</si>
  <si>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</si>
  <si>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</si>
  <si>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</si>
  <si>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</si>
  <si>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</si>
  <si>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</si>
  <si>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</si>
  <si>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</si>
  <si>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</si>
  <si>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</si>
  <si>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</si>
  <si>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</si>
  <si>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</si>
  <si>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</si>
  <si>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</si>
  <si>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</si>
  <si>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</si>
  <si>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</si>
  <si>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</si>
  <si>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</si>
  <si>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</si>
  <si>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</si>
  <si>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</si>
  <si>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</si>
  <si>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</si>
  <si>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</si>
  <si>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</si>
  <si>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</si>
  <si>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</si>
  <si>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</si>
  <si>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</si>
  <si>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</si>
  <si>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</si>
  <si>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</si>
  <si>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</si>
  <si>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</si>
  <si>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</si>
  <si>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</si>
  <si>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</si>
  <si>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</si>
  <si>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</si>
  <si>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</si>
  <si>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</si>
  <si>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</si>
  <si>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</si>
  <si>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</si>
  <si>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</si>
  <si>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</si>
  <si>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</si>
  <si>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</si>
  <si>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</si>
  <si>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</si>
  <si>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</si>
  <si>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</si>
  <si>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</si>
  <si>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</si>
  <si>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</si>
  <si>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</si>
  <si>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</si>
  <si>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</si>
  <si>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</si>
  <si>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</si>
  <si>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</si>
  <si>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</si>
  <si>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</si>
  <si>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</si>
  <si>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</si>
  <si>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</si>
  <si>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</si>
  <si>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</si>
  <si>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</si>
  <si>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</si>
  <si>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</si>
  <si>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</si>
  <si>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</si>
  <si>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</si>
  <si>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</si>
  <si>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</si>
  <si>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</si>
  <si>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</si>
  <si>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</si>
  <si>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</si>
  <si>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</si>
  <si>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</si>
  <si>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</si>
  <si>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</si>
  <si>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</si>
  <si>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</si>
  <si>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</si>
  <si>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</si>
  <si>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</si>
  <si>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</si>
  <si>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</si>
  <si>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</si>
  <si>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</si>
  <si>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</si>
  <si>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</si>
  <si>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</si>
  <si>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</si>
  <si>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</si>
  <si>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</si>
  <si>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</si>
  <si>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</si>
  <si>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</si>
  <si>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</si>
  <si>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</si>
  <si>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</si>
  <si>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</si>
  <si>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</si>
  <si>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</si>
  <si>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</si>
  <si>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</si>
  <si>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</si>
  <si>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</si>
  <si>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</si>
  <si>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</si>
  <si>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</si>
  <si>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</si>
  <si>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</si>
  <si>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</si>
  <si>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</si>
  <si>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</si>
  <si>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</si>
  <si>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</si>
  <si>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</si>
  <si>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</si>
  <si>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</si>
  <si>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</si>
  <si>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</si>
  <si>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</si>
  <si>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</si>
  <si>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</si>
  <si>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</si>
  <si>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</si>
  <si>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</si>
  <si>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</si>
  <si>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</si>
  <si>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</si>
  <si>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</si>
  <si>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</si>
  <si>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</si>
  <si>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</si>
  <si>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</si>
  <si>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</si>
  <si>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</si>
  <si>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</si>
  <si>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</si>
  <si>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</si>
  <si>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</si>
  <si>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</si>
  <si>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</si>
  <si>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</si>
  <si>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</si>
  <si>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</si>
  <si>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</si>
  <si>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</si>
  <si>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</si>
  <si>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</si>
  <si>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</si>
  <si>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</si>
  <si>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</si>
  <si>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</si>
  <si>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</si>
  <si>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</si>
  <si>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</si>
  <si>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</si>
  <si>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</si>
  <si>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</si>
  <si>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</si>
  <si>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</si>
  <si>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</si>
  <si>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</si>
  <si>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</si>
  <si>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</si>
  <si>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</si>
  <si>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</si>
  <si>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</si>
  <si>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</si>
  <si>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</si>
  <si>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</si>
  <si>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</si>
  <si>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</si>
  <si>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</si>
  <si>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</si>
  <si>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</si>
  <si>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</si>
  <si>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</si>
  <si>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</si>
  <si>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</si>
  <si>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</si>
  <si>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</si>
  <si>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</si>
  <si>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</si>
  <si>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</si>
  <si>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</si>
  <si>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</si>
  <si>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</si>
  <si>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</si>
  <si>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</si>
  <si>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</si>
  <si>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</si>
  <si>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</si>
  <si>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</si>
  <si>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</si>
  <si>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</si>
  <si>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</si>
  <si>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</si>
  <si>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</si>
  <si>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</si>
  <si>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</si>
  <si>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</si>
  <si>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</si>
  <si>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</si>
  <si>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</si>
  <si>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</si>
  <si>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</si>
  <si>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</si>
  <si>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</si>
  <si>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</si>
  <si>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</si>
  <si>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</si>
  <si>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</si>
  <si>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</si>
  <si>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</si>
  <si>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</si>
  <si>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</si>
  <si>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</si>
  <si>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</si>
  <si>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</si>
  <si>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</si>
  <si>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</si>
  <si>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</si>
  <si>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</si>
  <si>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</si>
  <si>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</si>
  <si>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</si>
  <si>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</si>
  <si>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</si>
  <si>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</si>
  <si>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</si>
  <si>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</si>
  <si>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</si>
  <si>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</si>
  <si>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</si>
  <si>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</si>
  <si>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</si>
  <si>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</si>
  <si>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</si>
  <si>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</si>
  <si>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</si>
  <si>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</si>
  <si>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</si>
  <si>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</si>
  <si>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</si>
  <si>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</si>
  <si>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</si>
  <si>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</si>
  <si>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</si>
  <si>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</si>
  <si>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</si>
  <si>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</si>
  <si>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</si>
  <si>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</si>
  <si>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</si>
  <si>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</si>
  <si>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</si>
  <si>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</si>
  <si>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</si>
  <si>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</si>
  <si>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</si>
  <si>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</si>
  <si>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</si>
  <si>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</si>
  <si>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</si>
  <si>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</si>
  <si>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</si>
  <si>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</si>
  <si>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</si>
  <si>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</si>
  <si>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</si>
  <si>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</si>
  <si>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</si>
  <si>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</si>
  <si>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</si>
  <si>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</si>
  <si>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</si>
  <si>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</si>
  <si>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</si>
  <si>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</si>
  <si>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</si>
  <si>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</si>
  <si>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</si>
  <si>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</si>
  <si>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</si>
  <si>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</si>
  <si>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</si>
  <si>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</si>
  <si>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</si>
  <si>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</si>
  <si>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</si>
  <si>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</si>
  <si>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</si>
  <si>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</si>
  <si>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</si>
  <si>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</si>
  <si>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</si>
  <si>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</si>
  <si>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</si>
  <si>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</si>
  <si>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</si>
  <si>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</si>
  <si>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</si>
  <si>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</si>
  <si>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</si>
  <si>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</si>
  <si>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</si>
  <si>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</si>
  <si>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</si>
  <si>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</si>
  <si>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</si>
  <si>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</si>
  <si>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</si>
  <si>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</si>
  <si>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</si>
  <si>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</si>
  <si>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</si>
  <si>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</si>
  <si>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</si>
  <si>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</si>
  <si>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</si>
  <si>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</si>
  <si>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</si>
  <si>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</si>
  <si>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</si>
  <si>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</si>
  <si>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</si>
  <si>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</si>
  <si>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</si>
  <si>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</si>
  <si>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</si>
  <si>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</si>
  <si>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</si>
  <si>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</si>
  <si>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</si>
  <si>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</si>
  <si>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</si>
  <si>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</si>
  <si>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</si>
  <si>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</si>
  <si>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</si>
  <si>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</si>
  <si>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</si>
  <si>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</si>
  <si>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</si>
  <si>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</si>
  <si>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</si>
  <si>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</si>
  <si>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</si>
  <si>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</si>
  <si>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</si>
  <si>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</si>
  <si>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</si>
  <si>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</si>
  <si>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</si>
  <si>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</si>
  <si>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</si>
  <si>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</si>
  <si>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</si>
  <si>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</si>
  <si>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</si>
  <si>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</si>
  <si>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</si>
  <si>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</si>
  <si>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</si>
  <si>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</si>
  <si>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</si>
  <si>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</si>
  <si>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</si>
  <si>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</si>
  <si>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</si>
  <si>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</si>
  <si>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</si>
  <si>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</si>
  <si>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</si>
  <si>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</si>
  <si>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</si>
  <si>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</si>
  <si>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</si>
  <si>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</si>
  <si>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</si>
  <si>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</si>
  <si>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</si>
  <si>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</si>
  <si>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</si>
  <si>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</si>
  <si>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</si>
  <si>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</si>
  <si>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</si>
  <si>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</si>
  <si>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</si>
  <si>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</si>
  <si>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</si>
  <si>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</si>
  <si>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</si>
  <si>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</si>
  <si>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</si>
  <si>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</si>
  <si>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</si>
  <si>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</si>
  <si>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</si>
  <si>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</si>
  <si>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</si>
  <si>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</si>
  <si>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</si>
  <si>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</si>
  <si>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</si>
  <si>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</si>
  <si>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</si>
  <si>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</si>
  <si>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</si>
  <si>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</si>
  <si>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</si>
  <si>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</si>
  <si>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</si>
  <si>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</si>
  <si>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</si>
  <si>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</si>
  <si>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</si>
  <si>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</si>
  <si>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</si>
  <si>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</si>
  <si>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</si>
  <si>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</si>
  <si>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</si>
  <si>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</si>
  <si>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</si>
  <si>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</si>
  <si>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</si>
  <si>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</si>
  <si>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</si>
  <si>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</si>
  <si>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</si>
  <si>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</si>
  <si>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</si>
  <si>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</si>
  <si>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</si>
  <si>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</si>
  <si>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</si>
  <si>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</si>
  <si>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</si>
  <si>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</si>
  <si>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</si>
  <si>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</si>
  <si>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</si>
  <si>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</si>
  <si>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</si>
  <si>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</si>
  <si>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</si>
  <si>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</si>
  <si>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</si>
  <si>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</si>
  <si>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</si>
  <si>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</si>
  <si>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</si>
  <si>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</si>
  <si>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</si>
  <si>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</si>
  <si>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</si>
  <si>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</si>
  <si>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</si>
  <si>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</si>
  <si>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</si>
  <si>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</si>
  <si>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</si>
  <si>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</si>
  <si>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</si>
  <si>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</si>
  <si>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</si>
  <si>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</si>
  <si>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</si>
  <si>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</si>
  <si>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</si>
  <si>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</si>
  <si>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</si>
  <si>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</si>
  <si>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</si>
  <si>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</si>
  <si>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</si>
  <si>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</si>
  <si>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</si>
  <si>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</si>
  <si>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</si>
  <si>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</si>
  <si>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</si>
  <si>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</si>
  <si>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</si>
  <si>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</si>
  <si>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</si>
  <si>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</si>
  <si>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</si>
  <si>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</si>
  <si>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</si>
  <si>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</si>
  <si>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</si>
  <si>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</si>
  <si>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</si>
  <si>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</si>
  <si>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</si>
  <si>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</si>
  <si>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</si>
  <si>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</si>
  <si>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</si>
  <si>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</si>
  <si>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</si>
  <si>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</si>
  <si>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</si>
  <si>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</si>
  <si>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</si>
  <si>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</si>
  <si>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</si>
  <si>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</si>
  <si>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</si>
  <si>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</si>
  <si>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</si>
  <si>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</si>
  <si>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</si>
  <si>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</si>
  <si>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</si>
  <si>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</si>
  <si>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</si>
  <si>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</si>
  <si>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</si>
  <si>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</si>
  <si>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</si>
  <si>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</si>
  <si>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</si>
  <si>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</si>
  <si>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</si>
  <si>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</si>
  <si>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</si>
  <si>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</si>
  <si>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</si>
  <si>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</si>
  <si>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</si>
  <si>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</si>
  <si>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</si>
  <si>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</si>
  <si>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</si>
  <si>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</si>
  <si>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</si>
  <si>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</si>
  <si>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</si>
  <si>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</si>
  <si>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</si>
  <si>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</si>
  <si>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</si>
  <si>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</si>
  <si>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</si>
  <si>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</si>
  <si>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</si>
  <si>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</si>
  <si>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</si>
  <si>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</si>
  <si>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</si>
  <si>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</si>
  <si>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</si>
  <si>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</si>
  <si>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</si>
  <si>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</si>
  <si>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</si>
  <si>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</si>
  <si>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</si>
  <si>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</si>
  <si>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</si>
  <si>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</si>
  <si>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</si>
  <si>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</si>
  <si>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</si>
  <si>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</si>
  <si>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</si>
  <si>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</si>
  <si>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</si>
  <si>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</si>
  <si>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</si>
  <si>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</si>
  <si>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</si>
  <si>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</si>
  <si>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</si>
  <si>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</si>
  <si>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</si>
  <si>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</si>
  <si>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</si>
  <si>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</si>
  <si>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</si>
  <si>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</si>
  <si>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</si>
  <si>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</si>
  <si>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</si>
  <si>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</si>
  <si>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</si>
  <si>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</si>
  <si>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</si>
  <si>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</si>
  <si>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</si>
  <si>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</si>
  <si>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</si>
  <si>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</si>
  <si>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</si>
  <si>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</si>
  <si>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</si>
  <si>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</si>
  <si>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</si>
  <si>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</si>
  <si>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</si>
  <si>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</si>
  <si>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</si>
  <si>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</si>
  <si>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</si>
  <si>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</si>
  <si>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</si>
  <si>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</si>
  <si>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</si>
  <si>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</si>
  <si>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</si>
  <si>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</si>
  <si>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</si>
  <si>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</si>
  <si>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</si>
  <si>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</si>
  <si>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</si>
  <si>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</si>
  <si>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</si>
  <si>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</si>
  <si>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</si>
  <si>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</si>
  <si>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</si>
  <si>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</si>
  <si>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</si>
  <si>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</si>
  <si>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</si>
  <si>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</si>
  <si>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</si>
  <si>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</si>
  <si>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</si>
  <si>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</si>
  <si>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</si>
  <si>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</si>
  <si>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</si>
  <si>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</si>
  <si>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</si>
  <si>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</si>
  <si>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</si>
  <si>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</si>
  <si>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</si>
  <si>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</si>
  <si>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</si>
  <si>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</si>
  <si>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</si>
  <si>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</si>
  <si>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</si>
  <si>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</si>
  <si>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</si>
  <si>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</si>
  <si>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</si>
  <si>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</si>
  <si>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</si>
  <si>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</si>
  <si>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</si>
  <si>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</si>
  <si>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</si>
  <si>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</si>
  <si>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</si>
  <si>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</si>
  <si>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</si>
  <si>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</si>
  <si>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</si>
  <si>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</si>
  <si>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</si>
  <si>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</si>
  <si>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</si>
  <si>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</si>
  <si>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</si>
  <si>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</si>
  <si>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</si>
  <si>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</si>
  <si>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</si>
  <si>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</si>
  <si>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</si>
  <si>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</si>
  <si>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</si>
  <si>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</si>
  <si>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</si>
  <si>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</si>
  <si>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</si>
  <si>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</si>
  <si>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</si>
  <si>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</si>
  <si>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</si>
  <si>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</si>
  <si>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</si>
  <si>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</si>
  <si>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</si>
  <si>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</si>
  <si>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</si>
  <si>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</si>
  <si>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</si>
  <si>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</si>
  <si>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</si>
  <si>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</si>
  <si>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</si>
  <si>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</si>
  <si>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</si>
  <si>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</si>
  <si>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</si>
  <si>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</si>
  <si>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</si>
  <si>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</si>
  <si>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</si>
  <si>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</si>
  <si>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</si>
  <si>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</si>
  <si>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</si>
  <si>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</si>
  <si>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</si>
  <si>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</si>
  <si>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</si>
  <si>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</si>
  <si>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</si>
  <si>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</si>
  <si>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</si>
  <si>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</si>
  <si>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</si>
  <si>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</si>
  <si>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</si>
  <si>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</si>
  <si>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</si>
  <si>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</si>
  <si>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</si>
  <si>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</si>
  <si>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</si>
  <si>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</si>
  <si>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</si>
  <si>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</si>
  <si>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</si>
  <si>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</si>
  <si>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</si>
  <si>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</si>
  <si>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</si>
  <si>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</si>
  <si>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</si>
  <si>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</si>
  <si>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</si>
  <si>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</si>
  <si>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</si>
  <si>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</si>
  <si>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</si>
  <si>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</si>
  <si>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</si>
  <si>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</si>
  <si>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</si>
  <si>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</si>
  <si>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</si>
  <si>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</si>
  <si>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</si>
  <si>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</si>
  <si>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</si>
  <si>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</si>
  <si>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</si>
  <si>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</si>
  <si>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</si>
  <si>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</si>
  <si>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</si>
  <si>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</si>
  <si>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</si>
  <si>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</si>
  <si>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</si>
  <si>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</si>
  <si>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</si>
  <si>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</si>
  <si>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</si>
  <si>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</si>
  <si>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</si>
  <si>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</si>
  <si>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</si>
  <si>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</si>
  <si>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</si>
  <si>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</si>
  <si>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</si>
  <si>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</si>
  <si>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</si>
  <si>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</si>
  <si>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</si>
  <si>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</si>
  <si>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</si>
  <si>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</si>
  <si>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</si>
  <si>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</si>
  <si>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</si>
  <si>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</si>
  <si>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</si>
  <si>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</si>
  <si>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</si>
  <si>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</si>
  <si>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</si>
  <si>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</si>
  <si>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</si>
  <si>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</si>
  <si>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</si>
  <si>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</si>
  <si>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</si>
  <si>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</si>
  <si>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</si>
  <si>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</si>
  <si>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</si>
  <si>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</si>
  <si>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</si>
  <si>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</si>
  <si>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</si>
  <si>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</si>
  <si>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</si>
  <si>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</si>
  <si>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</si>
  <si>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</si>
  <si>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</si>
  <si>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</si>
  <si>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</si>
  <si>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</si>
  <si>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</si>
  <si>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</si>
  <si>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</si>
  <si>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</si>
  <si>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</si>
  <si>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</si>
  <si>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</si>
  <si>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</si>
  <si>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</si>
  <si>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</si>
  <si>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</si>
  <si>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</si>
  <si>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</si>
  <si>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</si>
  <si>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</si>
  <si>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</si>
  <si>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</si>
  <si>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</si>
  <si>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</si>
  <si>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</si>
  <si>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</si>
  <si>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</si>
  <si>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</si>
  <si>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</si>
  <si>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</si>
  <si>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</si>
  <si>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</si>
  <si>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</si>
  <si>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</si>
  <si>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</si>
  <si>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</si>
  <si>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</si>
  <si>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</si>
  <si>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</si>
  <si>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</si>
  <si>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</si>
  <si>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</si>
  <si>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</si>
  <si>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</si>
  <si>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</si>
  <si>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</si>
  <si>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</si>
  <si>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</si>
  <si>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</si>
  <si>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</si>
  <si>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</si>
  <si>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</si>
  <si>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</si>
  <si>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</si>
  <si>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</si>
  <si>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</si>
  <si>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</si>
  <si>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</si>
  <si>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</si>
  <si>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</si>
  <si>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</si>
  <si>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</si>
  <si>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</si>
  <si>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</si>
  <si>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</si>
  <si>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</si>
  <si>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</si>
  <si>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</si>
  <si>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</si>
  <si>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</si>
  <si>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</si>
  <si>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</si>
  <si>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</si>
  <si>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</si>
  <si>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</si>
  <si>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</si>
  <si>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</si>
  <si>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</si>
  <si>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</si>
  <si>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</si>
  <si>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</si>
  <si>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</si>
  <si>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</si>
  <si>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</si>
  <si>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</si>
  <si>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</si>
  <si>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</si>
  <si>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</si>
  <si>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</si>
  <si>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</si>
  <si>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</si>
  <si>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</si>
  <si>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</si>
  <si>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</si>
  <si>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</si>
  <si>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</si>
  <si>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</si>
  <si>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</si>
  <si>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</si>
  <si>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</si>
  <si>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</si>
  <si>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</si>
  <si>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</si>
  <si>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</si>
  <si>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</si>
  <si>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</si>
  <si>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</si>
  <si>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</si>
  <si>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</si>
  <si>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</si>
  <si>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</si>
  <si>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</si>
  <si>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</si>
  <si>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</si>
  <si>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</si>
  <si>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</si>
  <si>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</si>
  <si>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</si>
  <si>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</si>
  <si>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</si>
  <si>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</si>
  <si>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</si>
  <si>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</si>
  <si>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</si>
  <si>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</si>
  <si>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</si>
  <si>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</si>
  <si>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</si>
  <si>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</si>
  <si>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</si>
  <si>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</si>
  <si>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</si>
  <si>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</si>
  <si>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</si>
  <si>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</si>
  <si>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</si>
  <si>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</si>
  <si>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</si>
  <si>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</si>
  <si>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</si>
  <si>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</si>
  <si>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</si>
  <si>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</si>
  <si>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</si>
  <si>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</si>
  <si>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</si>
  <si>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</si>
  <si>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</si>
  <si>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</si>
  <si>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</si>
  <si>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</si>
  <si>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</si>
  <si>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</si>
  <si>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</si>
  <si>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</si>
  <si>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</si>
  <si>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</si>
  <si>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</si>
  <si>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</si>
  <si>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</si>
  <si>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</si>
  <si>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</si>
  <si>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</si>
  <si>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</si>
  <si>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</si>
  <si>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</si>
  <si>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</si>
  <si>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</si>
  <si>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</si>
  <si>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</si>
  <si>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</si>
  <si>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</si>
  <si>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</si>
  <si>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</si>
  <si>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</si>
  <si>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</si>
  <si>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</si>
  <si>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</si>
  <si>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</si>
  <si>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</si>
  <si>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</si>
  <si>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</si>
  <si>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</si>
  <si>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</si>
  <si>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</si>
  <si>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</si>
  <si>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</si>
  <si>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</si>
  <si>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</si>
  <si>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</si>
  <si>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</si>
  <si>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</si>
  <si>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</si>
  <si>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</si>
  <si>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</si>
  <si>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</si>
  <si>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</si>
  <si>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</si>
  <si>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</si>
  <si>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</si>
  <si>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</si>
  <si>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</si>
  <si>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</si>
  <si>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</si>
  <si>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</si>
  <si>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</si>
  <si>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</si>
  <si>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</si>
  <si>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</si>
  <si>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</si>
  <si>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</si>
  <si>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</si>
  <si>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</si>
  <si>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</si>
  <si>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</si>
  <si>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</si>
  <si>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</si>
  <si>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</si>
  <si>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</si>
  <si>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</si>
  <si>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</si>
  <si>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</si>
  <si>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</si>
  <si>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</si>
  <si>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</si>
  <si>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</si>
  <si>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</si>
  <si>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</si>
  <si>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</si>
  <si>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</si>
  <si>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</si>
  <si>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</si>
  <si>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</si>
  <si>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</si>
  <si>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</si>
  <si>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</si>
  <si>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</si>
  <si>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</si>
  <si>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</si>
  <si>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</si>
  <si>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</si>
  <si>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</si>
  <si>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</si>
  <si>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</si>
  <si>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</si>
  <si>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</si>
  <si>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</si>
  <si>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</si>
  <si>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</si>
  <si>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</si>
  <si>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</si>
  <si>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</si>
  <si>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</si>
  <si>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</si>
  <si>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</si>
  <si>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</si>
  <si>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</si>
  <si>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</si>
  <si>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</si>
  <si>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</si>
  <si>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</si>
  <si>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</si>
  <si>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</si>
  <si>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</si>
  <si>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</si>
  <si>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</si>
  <si>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</si>
  <si>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</si>
  <si>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</si>
  <si>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</si>
  <si>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</si>
  <si>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</si>
  <si>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</si>
  <si>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</si>
  <si>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</si>
  <si>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</si>
  <si>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</si>
  <si>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</si>
  <si>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</si>
  <si>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</si>
  <si>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</si>
  <si>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</si>
  <si>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</si>
  <si>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</si>
  <si>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</si>
  <si>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</si>
  <si>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</si>
  <si>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</si>
  <si>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</si>
  <si>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</si>
  <si>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</si>
  <si>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</si>
  <si>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</si>
  <si>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</si>
  <si>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</si>
  <si>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</si>
  <si>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</si>
  <si>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</si>
  <si>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</si>
  <si>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</si>
  <si>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</si>
  <si>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</si>
  <si>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</si>
  <si>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</si>
  <si>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</si>
  <si>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</si>
  <si>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</si>
  <si>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</si>
  <si>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</si>
  <si>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</si>
  <si>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</si>
  <si>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</si>
  <si>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</si>
  <si>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</si>
  <si>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</si>
  <si>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</si>
  <si>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</si>
  <si>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</si>
  <si>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</si>
  <si>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</si>
  <si>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</si>
  <si>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</si>
  <si>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</si>
  <si>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</si>
  <si>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</si>
  <si>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</si>
  <si>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</si>
  <si>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</si>
  <si>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</si>
  <si>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</si>
  <si>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</si>
  <si>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</si>
  <si>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</si>
  <si>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</si>
  <si>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</si>
  <si>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</si>
  <si>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</si>
  <si>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</si>
  <si>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</si>
  <si>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</si>
  <si>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</si>
  <si>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</si>
  <si>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</si>
  <si>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</si>
  <si>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</si>
  <si>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</si>
  <si>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</si>
  <si>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</si>
  <si>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</si>
  <si>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</si>
  <si>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</si>
  <si>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</si>
  <si>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</si>
  <si>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</si>
  <si>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</si>
  <si>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</si>
  <si>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</si>
  <si>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</si>
  <si>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</si>
  <si>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</si>
  <si>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</si>
  <si>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</si>
  <si>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</si>
  <si>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</si>
  <si>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</si>
  <si>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</si>
  <si>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</si>
  <si>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</si>
  <si>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</si>
  <si>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</si>
  <si>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</si>
  <si>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</si>
  <si>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</si>
  <si>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</si>
  <si>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</si>
  <si>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</si>
  <si>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</si>
  <si>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</si>
  <si>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</si>
  <si>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</si>
  <si>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</si>
  <si>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</si>
  <si>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</si>
  <si>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</si>
  <si>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</si>
  <si>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</si>
  <si>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</si>
  <si>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</si>
  <si>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</si>
  <si>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</si>
  <si>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</si>
  <si>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</si>
  <si>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</si>
  <si>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</si>
  <si>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</si>
  <si>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</si>
  <si>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</si>
  <si>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</si>
  <si>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</si>
  <si>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</si>
  <si>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</si>
  <si>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</si>
  <si>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</si>
  <si>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</si>
  <si>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</si>
  <si>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</si>
  <si>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</si>
  <si>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</si>
  <si>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</si>
  <si>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</si>
  <si>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</si>
  <si>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</si>
  <si>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</si>
  <si>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</si>
  <si>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</si>
  <si>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</si>
  <si>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</si>
  <si>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</si>
  <si>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</si>
  <si>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</si>
  <si>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</si>
  <si>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</si>
  <si>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</si>
  <si>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</si>
  <si>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</si>
  <si>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</si>
  <si>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</si>
  <si>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</si>
  <si>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</si>
  <si>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</si>
  <si>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</si>
  <si>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</si>
  <si>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</si>
  <si>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</si>
  <si>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</si>
  <si>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</si>
  <si>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</si>
  <si>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</si>
  <si>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</si>
  <si>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</si>
  <si>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</si>
  <si>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</si>
  <si>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</si>
  <si>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</si>
  <si>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</si>
  <si>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</si>
  <si>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</si>
  <si>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</si>
  <si>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</si>
  <si>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</si>
  <si>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</si>
  <si>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</si>
  <si>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</si>
  <si>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</si>
  <si>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</si>
  <si>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</si>
  <si>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</si>
  <si>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</si>
  <si>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</si>
  <si>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</si>
  <si>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</si>
  <si>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</si>
  <si>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</si>
  <si>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</si>
  <si>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</si>
  <si>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</si>
  <si>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</si>
  <si>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</si>
  <si>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</si>
  <si>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</si>
  <si>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</si>
  <si>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</si>
  <si>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</si>
  <si>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</si>
  <si>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</si>
  <si>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</si>
  <si>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</si>
  <si>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</si>
  <si>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</si>
  <si>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</si>
  <si>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</si>
  <si>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</si>
  <si>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</si>
  <si>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</si>
  <si>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</si>
  <si>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</si>
  <si>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</si>
  <si>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</si>
  <si>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</si>
  <si>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</si>
  <si>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</si>
  <si>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</si>
  <si>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</si>
  <si>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</si>
  <si>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</si>
  <si>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</si>
  <si>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</si>
  <si>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</si>
  <si>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</si>
  <si>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</si>
  <si>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</si>
  <si>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</si>
  <si>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</si>
  <si>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</si>
  <si>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</si>
  <si>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</si>
  <si>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</si>
  <si>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</si>
  <si>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</si>
  <si>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</si>
  <si>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</si>
  <si>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</si>
  <si>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</si>
  <si>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</si>
  <si>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</si>
  <si>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</si>
  <si>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</si>
  <si>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</si>
  <si>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</si>
  <si>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</si>
  <si>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</si>
  <si>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</si>
  <si>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</si>
  <si>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</si>
  <si>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</si>
  <si>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</si>
  <si>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</si>
  <si>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</si>
  <si>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</si>
  <si>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</si>
  <si>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</si>
  <si>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</si>
  <si>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</si>
  <si>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</si>
  <si>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</si>
  <si>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</si>
  <si>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</si>
  <si>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</si>
  <si>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</si>
  <si>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</si>
  <si>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</si>
  <si>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</si>
  <si>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</si>
  <si>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</si>
  <si>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</si>
  <si>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</si>
  <si>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</si>
  <si>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</si>
  <si>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</si>
  <si>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</si>
  <si>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</si>
  <si>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</si>
  <si>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</si>
  <si>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</si>
  <si>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</si>
  <si>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</si>
  <si>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</si>
  <si>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</si>
  <si>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</si>
  <si>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</si>
  <si>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</si>
  <si>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</si>
  <si>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</si>
  <si>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</si>
  <si>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</si>
  <si>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</si>
  <si>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</si>
  <si>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</si>
  <si>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</si>
  <si>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</si>
  <si>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</si>
  <si>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</si>
  <si>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</si>
  <si>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</si>
  <si>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</si>
  <si>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</si>
  <si>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</si>
  <si>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</si>
  <si>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</si>
  <si>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</si>
  <si>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</si>
  <si>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</si>
  <si>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</si>
  <si>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</si>
  <si>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</si>
  <si>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</si>
  <si>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</si>
  <si>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</si>
  <si>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</si>
  <si>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</si>
  <si>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</si>
  <si>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</si>
  <si>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</si>
  <si>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</si>
  <si>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</si>
  <si>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</si>
  <si>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</si>
  <si>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</si>
  <si>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</si>
  <si>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</si>
  <si>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</si>
  <si>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</si>
  <si>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</si>
  <si>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</si>
  <si>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</si>
  <si>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</si>
  <si>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</si>
  <si>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</si>
  <si>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</si>
  <si>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</si>
  <si>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</si>
  <si>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</si>
  <si>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</si>
  <si>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</si>
  <si>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</si>
  <si>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</si>
  <si>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</si>
  <si>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</si>
  <si>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</si>
  <si>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</si>
  <si>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</si>
  <si>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</si>
  <si>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</si>
  <si>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</si>
  <si>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</si>
  <si>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</si>
  <si>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</si>
  <si>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</si>
  <si>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</si>
  <si>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</si>
  <si>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</si>
  <si>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</si>
  <si>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</si>
  <si>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</si>
  <si>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</si>
  <si>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</si>
  <si>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</si>
  <si>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</si>
  <si>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</si>
  <si>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</si>
  <si>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</si>
  <si>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</si>
  <si>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</si>
  <si>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</si>
  <si>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</si>
  <si>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</si>
  <si>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</si>
  <si>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</si>
  <si>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</si>
  <si>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</si>
  <si>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</si>
  <si>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</si>
  <si>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</si>
  <si>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</si>
  <si>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</si>
  <si>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</si>
  <si>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</si>
  <si>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</si>
  <si>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</si>
  <si>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</si>
  <si>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</si>
  <si>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</si>
  <si>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</si>
  <si>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</si>
  <si>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</si>
  <si>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</si>
  <si>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</si>
  <si>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</si>
  <si>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</si>
  <si>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</si>
  <si>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</si>
  <si>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</si>
  <si>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</si>
  <si>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</si>
  <si>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</si>
  <si>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</si>
  <si>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</si>
  <si>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</si>
  <si>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</si>
  <si>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</si>
  <si>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</si>
  <si>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</si>
  <si>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</si>
  <si>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</si>
  <si>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</si>
  <si>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</si>
  <si>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</si>
  <si>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</si>
  <si>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</si>
  <si>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</si>
  <si>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</si>
  <si>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</si>
  <si>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</si>
  <si>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</si>
  <si>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</si>
  <si>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</si>
  <si>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</si>
  <si>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</si>
  <si>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</si>
  <si>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</si>
  <si>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</si>
  <si>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</si>
  <si>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</si>
  <si>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</si>
  <si>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</si>
  <si>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</si>
  <si>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</si>
  <si>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</si>
  <si>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</si>
  <si>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</si>
  <si>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</si>
  <si>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</si>
  <si>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</si>
  <si>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</si>
  <si>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</si>
  <si>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</si>
  <si>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</si>
  <si>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</si>
  <si>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</si>
  <si>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</si>
  <si>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</si>
  <si>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</si>
  <si>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</si>
  <si>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</si>
  <si>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</si>
  <si>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</si>
  <si>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</si>
  <si>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</si>
  <si>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</si>
  <si>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</si>
  <si>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</si>
  <si>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</si>
  <si>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</si>
  <si>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</si>
  <si>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</si>
  <si>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</si>
  <si>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</si>
  <si>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</si>
  <si>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</si>
  <si>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</si>
  <si>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</si>
  <si>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</si>
  <si>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</si>
  <si>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</si>
  <si>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</si>
  <si>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</si>
  <si>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</si>
  <si>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</si>
  <si>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</si>
  <si>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</si>
  <si>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</si>
  <si>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</si>
  <si>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</si>
  <si>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</si>
  <si>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</si>
  <si>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</si>
  <si>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</si>
  <si>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</si>
  <si>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</si>
  <si>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</si>
  <si>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</si>
  <si>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</si>
  <si>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</si>
  <si>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</si>
  <si>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</si>
  <si>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</si>
  <si>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</si>
  <si>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</si>
  <si>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</si>
  <si>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</si>
  <si>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</si>
  <si>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</si>
  <si>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</si>
  <si>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</si>
  <si>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</si>
  <si>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</si>
  <si>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</si>
  <si>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</si>
  <si>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</si>
  <si>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</si>
  <si>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</si>
  <si>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</si>
  <si>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</si>
  <si>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</si>
  <si>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</si>
  <si>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</si>
  <si>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</si>
  <si>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</si>
  <si>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</si>
  <si>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</si>
  <si>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</si>
  <si>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</si>
  <si>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</si>
  <si>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</si>
  <si>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</si>
  <si>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</si>
  <si>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</si>
  <si>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</si>
  <si>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</si>
  <si>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</si>
  <si>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</si>
  <si>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</si>
  <si>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</si>
  <si>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</si>
  <si>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</si>
  <si>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</si>
  <si>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</si>
  <si>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</si>
  <si>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</si>
  <si>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</si>
  <si>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</si>
  <si>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</si>
  <si>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</si>
  <si>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</si>
  <si>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</si>
  <si>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</si>
  <si>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</si>
  <si>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</si>
  <si>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</si>
  <si>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</si>
  <si>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</si>
  <si>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</si>
  <si>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</si>
  <si>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</si>
  <si>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</si>
  <si>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</si>
  <si>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</si>
  <si>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</si>
  <si>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</si>
  <si>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</si>
  <si>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</si>
  <si>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</si>
  <si>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</si>
  <si>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</si>
  <si>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</si>
  <si>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</si>
  <si>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</si>
  <si>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</si>
  <si>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</si>
  <si>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</si>
  <si>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</si>
  <si>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</si>
  <si>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</si>
  <si>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</si>
  <si>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</si>
  <si>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</si>
  <si>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</si>
  <si>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</si>
  <si>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</si>
  <si>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</si>
  <si>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</si>
  <si>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</si>
  <si>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</si>
  <si>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</si>
  <si>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</si>
  <si>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</si>
  <si>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</si>
  <si>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</si>
  <si>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</si>
  <si>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</si>
  <si>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</si>
  <si>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</si>
  <si>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</si>
  <si>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</si>
  <si>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</si>
  <si>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</si>
  <si>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</si>
  <si>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</si>
  <si>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</si>
  <si>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</si>
  <si>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</si>
  <si>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</si>
  <si>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</si>
  <si>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</si>
  <si>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</si>
  <si>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</si>
  <si>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</si>
  <si>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</si>
  <si>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</si>
  <si>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</si>
  <si>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</si>
  <si>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</si>
  <si>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</si>
  <si>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</si>
  <si>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</si>
  <si>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</si>
  <si>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</si>
  <si>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</si>
  <si>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</si>
  <si>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</si>
  <si>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</si>
  <si>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</si>
  <si>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</si>
  <si>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</si>
  <si>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</si>
  <si>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</si>
  <si>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</si>
  <si>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</si>
  <si>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</si>
  <si>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</si>
  <si>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</si>
  <si>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</si>
  <si>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</si>
  <si>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</si>
  <si>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</si>
  <si>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</si>
  <si>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</si>
  <si>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</si>
  <si>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</si>
  <si>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</si>
  <si>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</si>
  <si>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</si>
  <si>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</si>
  <si>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</si>
  <si>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</si>
  <si>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</si>
  <si>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</si>
  <si>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</si>
  <si>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</si>
  <si>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</si>
  <si>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</si>
  <si>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</si>
  <si>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</si>
  <si>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</si>
  <si>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</si>
  <si>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</si>
  <si>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</si>
  <si>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</si>
  <si>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</si>
  <si>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</si>
  <si>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</si>
  <si>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</si>
  <si>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</si>
  <si>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</si>
  <si>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</si>
  <si>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</si>
  <si>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</si>
  <si>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</si>
  <si>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</si>
  <si>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</si>
  <si>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</si>
  <si>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</si>
  <si>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</si>
  <si>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</si>
  <si>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</si>
  <si>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</si>
  <si>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</si>
  <si>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</si>
  <si>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</si>
  <si>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</si>
  <si>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</si>
  <si>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</si>
  <si>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</si>
  <si>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</si>
  <si>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</si>
  <si>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</si>
  <si>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</si>
  <si>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</si>
  <si>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</si>
  <si>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</si>
  <si>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</si>
  <si>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</si>
  <si>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</si>
  <si>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</si>
  <si>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</si>
  <si>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</si>
  <si>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</si>
  <si>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</si>
  <si>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</si>
  <si>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</si>
  <si>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</si>
  <si>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</si>
  <si>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</si>
  <si>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</si>
  <si>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</si>
  <si>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</si>
  <si>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</si>
  <si>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</si>
  <si>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</si>
  <si>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</si>
  <si>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</si>
  <si>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</si>
  <si>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</si>
  <si>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</si>
  <si>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</si>
  <si>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</si>
  <si>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</si>
  <si>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</si>
  <si>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</si>
  <si>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</si>
  <si>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</si>
  <si>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</si>
  <si>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</si>
  <si>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</si>
  <si>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</si>
  <si>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</si>
  <si>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</si>
  <si>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</si>
  <si>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</si>
  <si>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</si>
  <si>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</si>
  <si>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</si>
  <si>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</si>
  <si>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</si>
  <si>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</si>
  <si>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</si>
  <si>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</si>
  <si>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</si>
  <si>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</si>
  <si>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</si>
  <si>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</si>
  <si>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</si>
  <si>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</si>
  <si>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</si>
  <si>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</si>
  <si>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</si>
  <si>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</si>
  <si>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</si>
  <si>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</si>
  <si>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</si>
  <si>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</si>
  <si>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</si>
  <si>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</si>
  <si>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</si>
  <si>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</si>
  <si>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</si>
  <si>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</si>
  <si>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</si>
  <si>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</si>
  <si>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</si>
  <si>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</si>
  <si>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</si>
  <si>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</si>
  <si>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</si>
  <si>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</si>
  <si>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</si>
  <si>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</si>
  <si>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</si>
  <si>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</si>
  <si>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</si>
  <si>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</si>
  <si>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</si>
  <si>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</si>
  <si>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</si>
  <si>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</si>
  <si>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</si>
  <si>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</si>
  <si>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</si>
  <si>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</si>
  <si>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</si>
  <si>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</si>
  <si>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</si>
  <si>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</si>
  <si>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</si>
  <si>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</si>
  <si>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</si>
  <si>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</si>
  <si>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</si>
  <si>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</si>
  <si>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</si>
  <si>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</si>
  <si>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</si>
  <si>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</si>
  <si>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</si>
  <si>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</si>
  <si>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</si>
  <si>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</si>
  <si>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</si>
  <si>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</si>
  <si>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</si>
  <si>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</si>
  <si>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</si>
  <si>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</si>
  <si>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</si>
  <si>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</si>
  <si>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</si>
  <si>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</si>
  <si>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</si>
  <si>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</si>
  <si>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</si>
  <si>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</si>
  <si>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</si>
  <si>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</si>
  <si>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</si>
  <si>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</si>
  <si>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</si>
  <si>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</si>
  <si>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</si>
  <si>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</si>
  <si>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</si>
  <si>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</si>
  <si>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</si>
  <si>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</si>
  <si>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</si>
  <si>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</si>
  <si>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</si>
  <si>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</si>
  <si>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</si>
  <si>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</si>
  <si>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</si>
  <si>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</si>
  <si>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</si>
  <si>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</si>
  <si>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</si>
  <si>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</si>
  <si>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</si>
  <si>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</si>
  <si>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</si>
  <si>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</si>
  <si>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</si>
  <si>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</si>
  <si>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</si>
  <si>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</si>
  <si>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</si>
  <si>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</si>
  <si>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</si>
  <si>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</si>
  <si>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</si>
  <si>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</si>
  <si>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</si>
  <si>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</si>
  <si>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</si>
  <si>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</si>
  <si>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</si>
  <si>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</si>
  <si>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</si>
  <si>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</si>
  <si>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</si>
  <si>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</si>
  <si>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</si>
  <si>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</si>
  <si>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</si>
  <si>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</si>
  <si>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</si>
  <si>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</si>
  <si>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</si>
  <si>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</si>
  <si>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</si>
  <si>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</si>
  <si>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</si>
  <si>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</si>
  <si>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</si>
  <si>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</si>
  <si>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</si>
  <si>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</si>
  <si>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</si>
  <si>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</si>
  <si>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</si>
  <si>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</si>
  <si>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</si>
  <si>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</si>
  <si>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</si>
  <si>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</si>
  <si>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</si>
  <si>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</si>
  <si>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</si>
  <si>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</si>
  <si>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</si>
  <si>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</si>
  <si>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</si>
  <si>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</si>
  <si>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</si>
  <si>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</si>
  <si>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</si>
  <si>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</si>
  <si>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</si>
  <si>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</si>
  <si>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</si>
  <si>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</si>
  <si>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</si>
  <si>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</si>
  <si>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</si>
  <si>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</si>
  <si>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</si>
  <si>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</si>
  <si>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</si>
  <si>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</si>
  <si>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</si>
  <si>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</si>
  <si>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</si>
  <si>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</si>
  <si>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</si>
  <si>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</si>
  <si>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</si>
  <si>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</si>
  <si>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</si>
  <si>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</si>
  <si>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</si>
  <si>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</si>
  <si>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</si>
  <si>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</si>
  <si>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</si>
  <si>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</si>
  <si>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</si>
  <si>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</si>
  <si>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</si>
  <si>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</si>
  <si>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</si>
  <si>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</si>
  <si>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</si>
  <si>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</si>
  <si>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</si>
  <si>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</si>
  <si>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</si>
  <si>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</si>
  <si>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</si>
  <si>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</si>
  <si>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</si>
  <si>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</si>
  <si>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</si>
  <si>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</si>
  <si>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</si>
  <si>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</si>
  <si>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</si>
  <si>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</si>
  <si>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</si>
  <si>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</si>
  <si>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</si>
  <si>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</si>
  <si>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</si>
  <si>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</si>
  <si>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</si>
  <si>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</si>
  <si>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</si>
  <si>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</si>
  <si>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</si>
  <si>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</si>
  <si>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</si>
  <si>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</si>
  <si>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</si>
  <si>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</si>
  <si>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</si>
  <si>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</si>
  <si>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</si>
  <si>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</si>
  <si>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</si>
  <si>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</si>
  <si>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</si>
  <si>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</si>
  <si>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</si>
  <si>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</si>
  <si>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</si>
  <si>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</si>
  <si>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</si>
  <si>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</si>
  <si>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</si>
  <si>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</si>
  <si>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</si>
  <si>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</si>
  <si>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</si>
  <si>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</si>
  <si>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</si>
  <si>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</si>
  <si>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</si>
  <si>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</si>
  <si>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</si>
  <si>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</si>
  <si>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</si>
  <si>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</si>
  <si>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</si>
  <si>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</si>
  <si>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</si>
  <si>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</si>
  <si>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</si>
  <si>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</si>
  <si>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</si>
  <si>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</si>
  <si>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</si>
  <si>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</si>
  <si>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</si>
  <si>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</si>
  <si>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</si>
  <si>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</si>
  <si>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</si>
  <si>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</si>
  <si>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</si>
  <si>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</si>
  <si>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</si>
  <si>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</si>
  <si>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</si>
  <si>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</si>
  <si>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</si>
  <si>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</si>
  <si>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</si>
  <si>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</si>
  <si>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</si>
  <si>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</si>
  <si>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</si>
  <si>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</si>
  <si>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</si>
  <si>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</si>
  <si>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</si>
  <si>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</si>
  <si>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</si>
  <si>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</si>
  <si>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</si>
  <si>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</si>
  <si>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</si>
  <si>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</si>
  <si>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</si>
  <si>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</si>
  <si>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</si>
  <si>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</si>
  <si>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</si>
  <si>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</si>
  <si>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</si>
  <si>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</si>
  <si>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</si>
  <si>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</si>
  <si>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</si>
  <si>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</si>
  <si>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</si>
  <si>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</si>
  <si>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</si>
  <si>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</si>
  <si>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</si>
  <si>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</si>
  <si>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</si>
  <si>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</si>
  <si>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</si>
  <si>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</si>
  <si>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</si>
  <si>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</si>
  <si>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</si>
  <si>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</si>
  <si>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</si>
  <si>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</si>
  <si>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</si>
  <si>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</si>
  <si>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</si>
  <si>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</si>
  <si>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</si>
  <si>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</si>
  <si>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</si>
  <si>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</si>
  <si>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</si>
  <si>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</si>
  <si>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</si>
  <si>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</si>
  <si>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</si>
  <si>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</si>
  <si>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</si>
  <si>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</si>
  <si>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</si>
  <si>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</si>
  <si>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</si>
  <si>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</si>
  <si>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</si>
  <si>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</si>
  <si>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</si>
  <si>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</si>
  <si>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</si>
  <si>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</si>
  <si>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</si>
  <si>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</si>
  <si>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</si>
  <si>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</si>
  <si>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</si>
  <si>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</si>
  <si>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</si>
  <si>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</si>
  <si>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</si>
  <si>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</si>
  <si>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</si>
  <si>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</si>
  <si>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</si>
  <si>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</si>
  <si>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</si>
  <si>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</si>
  <si>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</si>
  <si>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</si>
  <si>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</si>
  <si>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</si>
  <si>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</si>
  <si>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</si>
  <si>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</si>
  <si>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</si>
  <si>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</si>
  <si>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</si>
  <si>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</si>
  <si>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</si>
  <si>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</si>
  <si>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</si>
  <si>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</si>
  <si>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</si>
  <si>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</si>
  <si>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</si>
  <si>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</si>
  <si>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</si>
  <si>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</si>
  <si>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</si>
  <si>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</si>
  <si>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</si>
  <si>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</si>
  <si>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</si>
  <si>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</si>
  <si>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</si>
  <si>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</si>
  <si>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</si>
  <si>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</si>
  <si>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</si>
  <si>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</si>
  <si>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</si>
  <si>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</si>
  <si>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</si>
  <si>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</si>
  <si>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</si>
  <si>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</si>
  <si>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</si>
  <si>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</si>
  <si>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</si>
  <si>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</si>
  <si>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</si>
  <si>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</si>
  <si>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</si>
  <si>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</si>
  <si>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</si>
  <si>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</si>
  <si>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</si>
  <si>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</si>
  <si>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</si>
  <si>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</si>
  <si>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</si>
  <si>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</si>
  <si>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</si>
  <si>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</si>
  <si>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</si>
  <si>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</si>
  <si>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</si>
  <si>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</si>
  <si>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</si>
  <si>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</si>
  <si>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</si>
  <si>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</si>
  <si>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</si>
  <si>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</si>
  <si>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</si>
  <si>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</si>
  <si>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</si>
  <si>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</si>
  <si>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</si>
  <si>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</si>
  <si>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</si>
  <si>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</si>
  <si>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</si>
  <si>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</si>
  <si>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</si>
  <si>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</si>
  <si>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</si>
  <si>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</si>
  <si>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</si>
  <si>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</si>
  <si>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</si>
  <si>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</si>
  <si>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</si>
  <si>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</si>
  <si>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</si>
  <si>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</si>
  <si>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</si>
  <si>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</si>
  <si>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</si>
  <si>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</si>
  <si>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</si>
  <si>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</si>
  <si>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</si>
  <si>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</si>
  <si>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</si>
  <si>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</si>
  <si>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</si>
  <si>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</si>
  <si>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</si>
  <si>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</si>
  <si>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</si>
  <si>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</si>
  <si>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</si>
  <si>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</si>
  <si>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</si>
  <si>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</si>
  <si>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</si>
  <si>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</si>
  <si>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</si>
  <si>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</si>
  <si>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</si>
  <si>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</si>
  <si>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</si>
  <si>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</si>
  <si>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</si>
  <si>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</si>
  <si>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</si>
  <si>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</si>
  <si>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</si>
  <si>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</si>
  <si>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</si>
  <si>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</si>
  <si>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</si>
  <si>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</si>
  <si>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</si>
  <si>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</si>
  <si>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</si>
  <si>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</si>
  <si>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</si>
  <si>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</si>
  <si>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</si>
  <si>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</si>
  <si>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</si>
  <si>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</si>
  <si>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</si>
  <si>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</si>
  <si>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</si>
  <si>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</si>
  <si>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</si>
  <si>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</si>
  <si>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</si>
  <si>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</si>
  <si>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</si>
  <si>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</si>
  <si>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</si>
  <si>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</si>
  <si>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</si>
  <si>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</si>
  <si>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</si>
  <si>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</si>
  <si>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</si>
  <si>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</si>
  <si>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</si>
  <si>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</si>
  <si>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</si>
  <si>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</si>
  <si>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</si>
  <si>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</si>
  <si>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</si>
  <si>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</si>
  <si>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</si>
  <si>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</si>
  <si>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</si>
  <si>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</si>
  <si>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</si>
  <si>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</si>
  <si>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</si>
  <si>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</si>
  <si>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</si>
  <si>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</si>
  <si>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</si>
  <si>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</si>
  <si>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</si>
  <si>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</si>
  <si>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</si>
  <si>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</si>
  <si>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</si>
  <si>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</si>
  <si>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</si>
  <si>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</si>
  <si>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</si>
  <si>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</si>
  <si>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</si>
  <si>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</si>
  <si>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</si>
  <si>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</si>
  <si>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</si>
  <si>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</si>
  <si>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</si>
  <si>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</si>
  <si>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</si>
  <si>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</si>
  <si>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</si>
  <si>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</si>
  <si>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</si>
  <si>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</si>
  <si>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</si>
  <si>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</si>
  <si>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</si>
  <si>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</si>
  <si>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</si>
  <si>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</si>
  <si>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</si>
  <si>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</si>
  <si>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</si>
  <si>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</si>
  <si>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</si>
  <si>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</si>
  <si>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</si>
  <si>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</si>
  <si>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</si>
  <si>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</si>
  <si>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</si>
  <si>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</si>
  <si>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</si>
  <si>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</si>
  <si>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</si>
  <si>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</si>
  <si>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</si>
  <si>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</si>
  <si>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</si>
  <si>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</si>
  <si>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</si>
  <si>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</si>
  <si>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</si>
  <si>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</si>
  <si>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</si>
  <si>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</si>
  <si>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</si>
  <si>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</si>
  <si>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</si>
  <si>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</si>
  <si>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</si>
  <si>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</si>
  <si>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</si>
  <si>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</si>
  <si>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</si>
  <si>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</si>
  <si>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</si>
  <si>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</si>
  <si>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</si>
  <si>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</si>
  <si>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</si>
  <si>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</si>
  <si>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</si>
  <si>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</si>
  <si>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</si>
  <si>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</si>
  <si>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</si>
  <si>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</si>
  <si>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</si>
  <si>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</si>
  <si>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</si>
  <si>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</si>
  <si>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</si>
  <si>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</si>
  <si>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</si>
  <si>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</si>
  <si>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</si>
  <si>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</si>
  <si>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</si>
  <si>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</si>
  <si>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</si>
  <si>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</si>
  <si>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</si>
  <si>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</si>
  <si>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</si>
  <si>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</si>
  <si>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</si>
  <si>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</si>
  <si>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</si>
  <si>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</si>
  <si>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</si>
  <si>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</si>
  <si>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</si>
  <si>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</si>
  <si>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</si>
  <si>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</si>
  <si>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</si>
  <si>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</si>
  <si>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</si>
  <si>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</si>
  <si>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</si>
  <si>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</si>
  <si>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</si>
  <si>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</si>
  <si>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</si>
  <si>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</si>
  <si>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</si>
  <si>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</si>
  <si>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</si>
  <si>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</si>
  <si>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</si>
  <si>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</si>
  <si>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</si>
  <si>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</si>
  <si>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</si>
  <si>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</si>
  <si>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</si>
  <si>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</si>
  <si>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</si>
  <si>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</si>
  <si>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</si>
  <si>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</si>
  <si>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</si>
  <si>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</si>
  <si>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</si>
  <si>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</si>
  <si>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</si>
  <si>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</si>
  <si>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</si>
  <si>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</si>
  <si>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</si>
  <si>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</si>
  <si>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</si>
  <si>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</si>
  <si>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</si>
  <si>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</si>
  <si>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</si>
  <si>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</si>
  <si>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</si>
  <si>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</si>
  <si>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</si>
  <si>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</si>
  <si>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</si>
  <si>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</si>
  <si>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</si>
  <si>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</si>
  <si>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</si>
  <si>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</si>
  <si>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</si>
  <si>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</si>
  <si>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</si>
  <si>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</si>
  <si>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</si>
  <si>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</si>
  <si>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</si>
  <si>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</si>
  <si>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</si>
  <si>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</si>
  <si>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</si>
  <si>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</si>
  <si>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</si>
  <si>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</si>
  <si>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</si>
  <si>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</si>
  <si>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</si>
  <si>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</si>
  <si>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</si>
  <si>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</si>
  <si>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</si>
  <si>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</si>
  <si>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</si>
  <si>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</si>
  <si>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</si>
  <si>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</si>
  <si>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</si>
  <si>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</si>
  <si>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</si>
  <si>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</si>
  <si>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</si>
  <si>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</si>
  <si>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</si>
  <si>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</si>
  <si>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</si>
  <si>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</si>
  <si>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</si>
  <si>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</si>
  <si>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</si>
  <si>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</si>
  <si>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</si>
  <si>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</si>
  <si>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</si>
  <si>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</si>
  <si>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</si>
  <si>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</si>
  <si>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</si>
  <si>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</si>
  <si>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</si>
  <si>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</si>
  <si>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</si>
  <si>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</si>
  <si>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</si>
  <si>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</si>
  <si>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</si>
  <si>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</si>
  <si>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</si>
  <si>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</si>
  <si>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</si>
  <si>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</si>
  <si>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</si>
  <si>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</si>
  <si>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</si>
  <si>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</si>
  <si>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</si>
  <si>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</si>
  <si>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</si>
  <si>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</si>
  <si>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</si>
  <si>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</si>
  <si>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</si>
  <si>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</si>
  <si>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</si>
  <si>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</si>
  <si>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</si>
  <si>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</si>
  <si>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</si>
  <si>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</si>
  <si>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</si>
  <si>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</si>
  <si>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</si>
  <si>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</si>
  <si>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</si>
  <si>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</si>
  <si>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</si>
  <si>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</si>
  <si>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</si>
  <si>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</si>
  <si>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</si>
  <si>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</si>
  <si>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</si>
  <si>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</si>
  <si>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</si>
  <si>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</si>
  <si>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</si>
  <si>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</si>
  <si>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</si>
  <si>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</si>
  <si>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</si>
  <si>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</si>
  <si>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</si>
  <si>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</si>
  <si>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</si>
  <si>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</si>
  <si>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</si>
  <si>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</si>
  <si>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</si>
  <si>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</si>
  <si>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</si>
  <si>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</si>
  <si>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</si>
  <si>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</si>
  <si>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</si>
  <si>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</si>
  <si>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</si>
  <si>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</si>
  <si>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</si>
  <si>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</si>
  <si>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</si>
  <si>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</si>
  <si>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</si>
  <si>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</si>
  <si>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</si>
  <si>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</si>
  <si>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</si>
  <si>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</si>
  <si>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</si>
  <si>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</si>
  <si>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</si>
  <si>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</si>
  <si>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</si>
  <si>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</si>
  <si>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</si>
  <si>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</si>
  <si>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</si>
  <si>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</si>
  <si>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</si>
  <si>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</si>
  <si>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</si>
  <si>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</si>
  <si>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</si>
  <si>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</si>
  <si>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</si>
  <si>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</si>
  <si>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</si>
  <si>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</si>
  <si>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</si>
  <si>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</si>
  <si>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</si>
  <si>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</si>
  <si>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</si>
  <si>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</si>
  <si>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</si>
  <si>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</si>
  <si>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</si>
  <si>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</si>
  <si>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</si>
  <si>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</si>
  <si>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</si>
  <si>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</si>
  <si>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</si>
  <si>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</si>
  <si>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</si>
  <si>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</si>
  <si>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</si>
  <si>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</si>
  <si>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</si>
  <si>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</si>
  <si>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</si>
  <si>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</si>
  <si>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</si>
  <si>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</si>
  <si>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</si>
  <si>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</si>
  <si>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</si>
  <si>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</si>
  <si>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</si>
  <si>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</si>
  <si>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</si>
  <si>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</si>
  <si>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</si>
  <si>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</si>
  <si>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</si>
  <si>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</si>
  <si>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</si>
  <si>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</si>
  <si>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</si>
  <si>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</si>
  <si>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</si>
  <si>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</si>
  <si>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</si>
  <si>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</si>
  <si>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</si>
  <si>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</si>
  <si>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</si>
  <si>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</si>
  <si>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</si>
  <si>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</si>
  <si>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</si>
  <si>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</si>
  <si>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</si>
  <si>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</si>
  <si>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</si>
  <si>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</si>
  <si>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</si>
  <si>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</si>
  <si>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</si>
  <si>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</si>
  <si>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</si>
  <si>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</si>
  <si>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</si>
  <si>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</si>
  <si>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</si>
  <si>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</si>
  <si>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</si>
  <si>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</si>
  <si>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</si>
  <si>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</si>
  <si>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</si>
  <si>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</si>
  <si>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</si>
  <si>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</si>
  <si>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</si>
  <si>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</si>
  <si>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</si>
  <si>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</si>
  <si>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</si>
  <si>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</si>
  <si>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</si>
  <si>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</si>
  <si>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</si>
  <si>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</si>
  <si>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</si>
  <si>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</si>
  <si>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</si>
  <si>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</si>
  <si>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</si>
  <si>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</si>
  <si>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</si>
  <si>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</si>
  <si>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</si>
  <si>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</si>
  <si>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</si>
  <si>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</si>
  <si>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</si>
  <si>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</si>
  <si>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</si>
  <si>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</si>
  <si>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</si>
  <si>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</si>
  <si>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</si>
  <si>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</si>
  <si>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</si>
  <si>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</si>
  <si>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</si>
  <si>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</si>
  <si>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</si>
  <si>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</si>
  <si>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</si>
  <si>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</si>
  <si>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</si>
  <si>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</si>
  <si>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</si>
  <si>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</si>
  <si>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</si>
  <si>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</si>
  <si>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</si>
  <si>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</si>
  <si>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</si>
  <si>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</si>
  <si>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</si>
  <si>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</si>
  <si>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</si>
  <si>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</si>
  <si>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</si>
  <si>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</si>
  <si>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</si>
  <si>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</si>
  <si>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</si>
  <si>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</si>
  <si>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</si>
  <si>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</si>
  <si>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</si>
  <si>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</si>
  <si>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</si>
  <si>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</si>
  <si>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</si>
  <si>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</si>
  <si>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</si>
  <si>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</si>
  <si>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</si>
  <si>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</si>
  <si>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</si>
  <si>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</si>
  <si>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</si>
  <si>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</si>
  <si>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</si>
  <si>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</si>
  <si>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</si>
  <si>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</si>
  <si>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</si>
  <si>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</si>
  <si>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</si>
  <si>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</si>
  <si>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</si>
  <si>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</si>
  <si>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</si>
  <si>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</si>
  <si>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</si>
  <si>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</si>
  <si>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</si>
  <si>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</si>
  <si>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</si>
  <si>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</si>
  <si>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</si>
  <si>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</si>
  <si>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</si>
  <si>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</si>
  <si>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</si>
  <si>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</si>
  <si>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</si>
  <si>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</si>
  <si>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</si>
  <si>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</si>
  <si>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</si>
  <si>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</si>
  <si>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</si>
  <si>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</si>
  <si>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</si>
  <si>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</si>
  <si>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</si>
  <si>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</si>
  <si>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</si>
  <si>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</si>
  <si>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</si>
  <si>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</si>
  <si>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</si>
  <si>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</si>
  <si>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</si>
  <si>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</si>
  <si>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</si>
  <si>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</si>
  <si>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</si>
  <si>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</si>
  <si>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</si>
  <si>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</si>
  <si>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</si>
  <si>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</si>
  <si>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</si>
  <si>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</si>
  <si>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</si>
  <si>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</si>
  <si>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</si>
  <si>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</si>
  <si>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</si>
  <si>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</si>
  <si>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</si>
  <si>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</si>
  <si>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</si>
  <si>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</si>
  <si>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</si>
  <si>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</si>
  <si>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</si>
  <si>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</si>
  <si>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</si>
  <si>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</si>
  <si>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</si>
  <si>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</si>
  <si>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</si>
  <si>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</si>
  <si>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</si>
  <si>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</si>
  <si>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</si>
  <si>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</si>
  <si>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</si>
  <si>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</si>
  <si>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</si>
  <si>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</si>
  <si>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</si>
  <si>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</si>
  <si>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</si>
  <si>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</si>
  <si>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</si>
  <si>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</si>
  <si>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</si>
  <si>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</si>
  <si>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</si>
  <si>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</si>
  <si>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</si>
  <si>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</si>
  <si>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</si>
  <si>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</si>
  <si>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</si>
  <si>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</si>
  <si>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</si>
  <si>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</si>
  <si>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</si>
  <si>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</si>
  <si>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</si>
  <si>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</si>
  <si>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</si>
  <si>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</si>
  <si>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</si>
  <si>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</si>
  <si>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</si>
  <si>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</si>
  <si>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</si>
  <si>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</si>
  <si>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</si>
  <si>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</si>
  <si>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</si>
  <si>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</si>
  <si>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</si>
  <si>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</si>
  <si>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</si>
  <si>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</si>
  <si>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</si>
  <si>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</si>
  <si>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</si>
  <si>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</si>
  <si>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</si>
  <si>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</si>
  <si>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</si>
  <si>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</si>
  <si>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</si>
  <si>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</si>
  <si>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</si>
  <si>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</si>
  <si>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</si>
  <si>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</si>
  <si>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</si>
  <si>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</si>
  <si>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</si>
  <si>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</si>
  <si>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</si>
  <si>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</si>
  <si>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</si>
  <si>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</si>
  <si>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</si>
  <si>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</si>
  <si>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</si>
  <si>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</si>
  <si>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</si>
  <si>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</si>
  <si>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</si>
  <si>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</si>
  <si>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</si>
  <si>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</si>
  <si>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</si>
  <si>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</si>
  <si>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</si>
  <si>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</si>
  <si>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</si>
  <si>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</si>
  <si>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</si>
  <si>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</si>
  <si>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</si>
  <si>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</si>
  <si>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</si>
  <si>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</si>
  <si>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</si>
  <si>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</si>
  <si>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</si>
  <si>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</si>
  <si>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</si>
  <si>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</si>
  <si>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</si>
  <si>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</si>
  <si>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</si>
  <si>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</si>
  <si>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</si>
  <si>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</si>
  <si>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</si>
  <si>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</si>
  <si>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</si>
  <si>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</si>
  <si>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</si>
  <si>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</si>
  <si>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</si>
  <si>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</si>
  <si>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</si>
  <si>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</si>
  <si>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</si>
  <si>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</si>
  <si>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</si>
  <si>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</si>
  <si>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</si>
  <si>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</si>
  <si>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</si>
  <si>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</si>
  <si>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</si>
  <si>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</si>
  <si>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</si>
  <si>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</si>
  <si>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</si>
  <si>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</si>
  <si>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</si>
  <si>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</si>
  <si>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</si>
  <si>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</si>
  <si>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</si>
  <si>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</si>
  <si>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</si>
  <si>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</si>
  <si>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</si>
  <si>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</si>
  <si>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</si>
  <si>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</si>
  <si>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</si>
  <si>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</si>
  <si>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</si>
  <si>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</si>
  <si>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</si>
  <si>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</si>
  <si>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</si>
  <si>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</si>
  <si>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</si>
  <si>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</si>
  <si>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</si>
  <si>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</si>
  <si>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</si>
  <si>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</si>
  <si>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</si>
  <si>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</si>
  <si>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</si>
  <si>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</si>
  <si>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</si>
  <si>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</si>
  <si>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</si>
  <si>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</si>
  <si>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</si>
  <si>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</si>
  <si>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</si>
  <si>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</si>
  <si>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</si>
  <si>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</si>
  <si>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</si>
  <si>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</si>
  <si>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</si>
  <si>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</si>
  <si>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</si>
  <si>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</si>
  <si>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</si>
  <si>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</si>
  <si>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</si>
  <si>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</si>
  <si>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</si>
  <si>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</si>
  <si>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</si>
  <si>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</si>
  <si>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</si>
  <si>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</si>
  <si>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</si>
  <si>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</si>
  <si>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</si>
  <si>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</si>
  <si>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</si>
  <si>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</si>
  <si>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</si>
  <si>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</si>
  <si>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</si>
  <si>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</si>
  <si>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</si>
  <si>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</si>
  <si>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</si>
  <si>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</si>
  <si>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</si>
  <si>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</si>
  <si>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</si>
  <si>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</si>
  <si>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</si>
  <si>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</si>
  <si>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</si>
  <si>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</si>
  <si>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</si>
  <si>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</si>
  <si>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</si>
  <si>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</si>
  <si>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</si>
  <si>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</si>
  <si>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</si>
  <si>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</si>
  <si>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</si>
  <si>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</si>
  <si>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</si>
  <si>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</si>
  <si>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</si>
  <si>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</si>
  <si>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</si>
  <si>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</si>
  <si>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</si>
  <si>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</si>
  <si>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</si>
  <si>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</si>
  <si>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</si>
  <si>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</si>
  <si>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</si>
  <si>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</si>
  <si>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</si>
  <si>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</si>
  <si>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</si>
  <si>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</si>
  <si>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</si>
  <si>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</si>
  <si>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</si>
  <si>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</si>
  <si>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</si>
  <si>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</si>
  <si>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</si>
  <si>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</si>
  <si>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</si>
  <si>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</si>
  <si>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</si>
  <si>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</si>
  <si>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</si>
  <si>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</si>
  <si>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</si>
  <si>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</si>
  <si>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</si>
  <si>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</si>
  <si>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</si>
  <si>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</si>
  <si>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</si>
  <si>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</si>
  <si>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</si>
  <si>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</si>
  <si>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</si>
  <si>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</si>
  <si>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</si>
  <si>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</si>
  <si>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</si>
  <si>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</si>
  <si>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</si>
  <si>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</si>
  <si>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</si>
  <si>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</si>
  <si>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</si>
  <si>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</si>
  <si>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</si>
  <si>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</si>
  <si>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</si>
  <si>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</si>
  <si>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</si>
  <si>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</si>
  <si>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</si>
  <si>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</si>
  <si>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</si>
  <si>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</si>
  <si>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</si>
  <si>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</si>
  <si>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</si>
  <si>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</si>
  <si>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</si>
  <si>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</si>
  <si>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</si>
  <si>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</si>
  <si>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</si>
  <si>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</si>
  <si>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</si>
  <si>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</si>
  <si>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</si>
  <si>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</si>
  <si>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</si>
  <si>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</si>
  <si>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</si>
  <si>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</si>
  <si>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</si>
  <si>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</si>
  <si>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</si>
  <si>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</si>
  <si>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</si>
  <si>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</si>
  <si>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</si>
  <si>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</si>
  <si>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</si>
  <si>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</si>
  <si>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</si>
  <si>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</si>
  <si>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</si>
  <si>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</si>
  <si>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</si>
  <si>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</si>
  <si>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</si>
  <si>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</si>
  <si>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</si>
  <si>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</si>
  <si>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</si>
  <si>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</si>
  <si>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</si>
  <si>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</si>
  <si>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</si>
  <si>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</si>
  <si>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</si>
  <si>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</si>
  <si>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</si>
  <si>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</si>
  <si>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</si>
  <si>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</si>
  <si>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</si>
  <si>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</si>
  <si>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</si>
  <si>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</si>
  <si>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</si>
  <si>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</si>
  <si>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</si>
  <si>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</si>
  <si>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</si>
  <si>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</si>
  <si>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</si>
  <si>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</si>
  <si>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</si>
  <si>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</si>
  <si>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</si>
  <si>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</si>
  <si>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</si>
  <si>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</si>
  <si>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</si>
  <si>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</si>
  <si>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</si>
  <si>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</si>
  <si>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</si>
  <si>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</si>
  <si>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</si>
  <si>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</si>
  <si>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</si>
  <si>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</si>
  <si>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</si>
  <si>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</si>
  <si>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</si>
  <si>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</si>
  <si>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</si>
  <si>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</si>
  <si>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</si>
  <si>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</si>
  <si>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</si>
  <si>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</si>
  <si>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</si>
  <si>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</si>
  <si>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</si>
  <si>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</si>
  <si>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</si>
  <si>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</si>
  <si>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</si>
  <si>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</si>
  <si>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</si>
  <si>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</si>
  <si>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</si>
  <si>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</si>
  <si>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</si>
  <si>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</si>
  <si>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</si>
  <si>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</si>
  <si>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</si>
  <si>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</si>
  <si>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</si>
  <si>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</si>
  <si>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</si>
  <si>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</si>
  <si>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</si>
  <si>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</si>
  <si>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</si>
  <si>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</si>
  <si>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</si>
  <si>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</si>
  <si>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</si>
  <si>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</si>
  <si>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</si>
  <si>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</si>
  <si>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</si>
  <si>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</si>
  <si>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</si>
  <si>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</si>
  <si>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</si>
  <si>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</si>
  <si>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</si>
  <si>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</si>
  <si>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</si>
  <si>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</si>
  <si>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</si>
  <si>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</si>
  <si>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</si>
  <si>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</si>
  <si>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</si>
  <si>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</si>
  <si>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</si>
  <si>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</si>
  <si>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</si>
  <si>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</si>
  <si>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</si>
  <si>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</si>
  <si>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</si>
  <si>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</si>
  <si>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</si>
  <si>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</si>
  <si>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</si>
  <si>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</si>
  <si>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</si>
  <si>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</si>
  <si>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</si>
  <si>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</si>
  <si>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</si>
  <si>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</si>
  <si>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</si>
  <si>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</si>
  <si>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</si>
  <si>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</si>
  <si>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</si>
  <si>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</si>
  <si>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</si>
  <si>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</si>
  <si>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</si>
  <si>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</si>
  <si>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</si>
  <si>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</si>
  <si>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</si>
  <si>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</si>
  <si>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</si>
  <si>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</si>
  <si>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</si>
  <si>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</si>
  <si>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</si>
  <si>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</si>
  <si>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</si>
  <si>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</si>
  <si>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</si>
  <si>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</si>
  <si>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</si>
  <si>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</si>
  <si>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</si>
  <si>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</si>
  <si>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</si>
  <si>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</si>
  <si>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</si>
  <si>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</si>
  <si>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</si>
  <si>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</si>
  <si>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</si>
  <si>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</si>
  <si>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</si>
  <si>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</si>
  <si>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</si>
  <si>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</si>
  <si>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</si>
  <si>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</si>
  <si>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</si>
  <si>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</si>
  <si>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</si>
  <si>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</si>
  <si>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</si>
  <si>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</si>
  <si>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</si>
  <si>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</si>
  <si>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</si>
  <si>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</si>
  <si>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</si>
  <si>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</si>
  <si>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</si>
  <si>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</si>
  <si>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</si>
  <si>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</si>
  <si>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</si>
  <si>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</si>
  <si>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</si>
  <si>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</si>
  <si>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</si>
  <si>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</si>
  <si>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</si>
  <si>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</si>
  <si>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</si>
  <si>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</si>
  <si>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</si>
  <si>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</si>
  <si>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</si>
  <si>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</si>
  <si>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</si>
  <si>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</si>
  <si>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</si>
  <si>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</si>
  <si>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</si>
  <si>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</si>
  <si>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</si>
  <si>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</si>
  <si>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</si>
  <si>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</si>
  <si>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</si>
  <si>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</si>
  <si>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</si>
  <si>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</si>
  <si>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</si>
  <si>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</si>
  <si>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</si>
  <si>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</si>
  <si>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</si>
  <si>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</si>
  <si>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</si>
  <si>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</si>
  <si>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</si>
  <si>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</si>
  <si>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</si>
  <si>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</si>
  <si>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</si>
  <si>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</si>
  <si>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</si>
  <si>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</si>
  <si>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</si>
  <si>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</si>
  <si>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</si>
  <si>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</si>
  <si>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</si>
  <si>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</si>
  <si>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</si>
  <si>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</si>
  <si>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</si>
  <si>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</si>
  <si>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</si>
  <si>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</si>
  <si>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</si>
  <si>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</si>
  <si>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</si>
  <si>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</si>
  <si>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</si>
  <si>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</si>
  <si>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</si>
  <si>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</si>
  <si>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</si>
  <si>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</si>
  <si>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</si>
  <si>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</si>
  <si>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</si>
  <si>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</si>
  <si>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</si>
  <si>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</si>
  <si>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</si>
  <si>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</si>
  <si>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</si>
  <si>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</si>
  <si>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</si>
  <si>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</si>
  <si>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</si>
  <si>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</si>
  <si>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</si>
  <si>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</si>
  <si>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</si>
  <si>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</si>
  <si>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</si>
  <si>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</si>
  <si>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</si>
  <si>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</si>
  <si>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</si>
  <si>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</si>
  <si>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</si>
  <si>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</si>
  <si>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</si>
  <si>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</si>
  <si>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</si>
  <si>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</si>
  <si>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</si>
  <si>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</si>
  <si>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</si>
  <si>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</si>
  <si>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</si>
  <si>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</si>
  <si>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</si>
  <si>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</si>
  <si>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</si>
  <si>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</si>
  <si>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</si>
  <si>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</si>
  <si>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</si>
  <si>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</si>
  <si>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</si>
  <si>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</si>
  <si>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</si>
  <si>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</si>
  <si>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</si>
  <si>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</si>
  <si>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</si>
  <si>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</si>
  <si>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</si>
  <si>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</si>
  <si>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</si>
  <si>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</si>
  <si>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</si>
  <si>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</si>
  <si>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</si>
  <si>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</si>
  <si>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</si>
  <si>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</si>
  <si>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</si>
  <si>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</si>
  <si>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</si>
  <si>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</si>
  <si>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</si>
  <si>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</si>
  <si>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</si>
  <si>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</si>
  <si>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</si>
  <si>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</si>
  <si>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</si>
  <si>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</si>
  <si>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</si>
  <si>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</si>
  <si>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</si>
  <si>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</si>
  <si>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</si>
  <si>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</si>
  <si>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</si>
  <si>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</si>
  <si>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</si>
  <si>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</si>
  <si>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</si>
  <si>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</si>
  <si>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</si>
  <si>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</si>
  <si>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</si>
  <si>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</si>
  <si>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</si>
  <si>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</si>
  <si>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</si>
  <si>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</si>
  <si>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</si>
  <si>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</si>
  <si>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</si>
  <si>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</si>
  <si>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</si>
  <si>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</si>
  <si>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</si>
  <si>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</si>
  <si>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</si>
  <si>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</si>
  <si>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</si>
  <si>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</si>
  <si>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</si>
  <si>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</si>
  <si>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</si>
  <si>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</si>
  <si>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</si>
  <si>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</si>
  <si>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</si>
  <si>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</si>
  <si>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</si>
  <si>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</si>
  <si>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</si>
  <si>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</si>
  <si>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</si>
  <si>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</si>
  <si>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</si>
  <si>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</si>
  <si>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</si>
  <si>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</si>
  <si>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</si>
  <si>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</si>
  <si>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</si>
  <si>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</si>
  <si>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</si>
  <si>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</si>
  <si>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</si>
  <si>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</si>
  <si>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</si>
  <si>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</si>
  <si>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</si>
  <si>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</si>
  <si>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</si>
  <si>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</si>
  <si>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</si>
  <si>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</si>
  <si>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</si>
  <si>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</si>
  <si>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</si>
  <si>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</si>
  <si>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</si>
  <si>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</si>
  <si>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</si>
  <si>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</si>
  <si>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</si>
  <si>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</si>
  <si>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</si>
  <si>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</si>
  <si>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</si>
  <si>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</si>
  <si>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</si>
  <si>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</si>
  <si>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</si>
  <si>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</si>
  <si>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</si>
  <si>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</si>
  <si>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</si>
  <si>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</si>
  <si>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</si>
  <si>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</si>
  <si>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</si>
  <si>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</si>
  <si>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</si>
  <si>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</si>
  <si>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</si>
  <si>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</si>
  <si>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</si>
  <si>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</si>
  <si>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</si>
  <si>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</si>
  <si>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</si>
  <si>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</si>
  <si>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</si>
  <si>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</si>
  <si>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</si>
  <si>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</si>
  <si>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</si>
  <si>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</si>
  <si>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</si>
  <si>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</si>
  <si>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</si>
  <si>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</si>
  <si>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</si>
  <si>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</si>
  <si>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</si>
  <si>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</si>
  <si>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</si>
  <si>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</si>
  <si>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</si>
  <si>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</si>
  <si>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</si>
  <si>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</si>
  <si>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</si>
  <si>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</si>
  <si>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</si>
  <si>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</si>
  <si>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</si>
  <si>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</si>
  <si>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</si>
  <si>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</si>
  <si>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</si>
  <si>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</si>
  <si>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</si>
  <si>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</si>
  <si>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</si>
  <si>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</si>
  <si>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</si>
  <si>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</si>
  <si>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</si>
  <si>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</si>
  <si>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</si>
  <si>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</si>
  <si>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</si>
  <si>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</si>
  <si>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</si>
  <si>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</si>
  <si>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</si>
  <si>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</si>
  <si>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</si>
  <si>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</si>
  <si>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</si>
  <si>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</si>
  <si>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</si>
  <si>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</si>
  <si>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</si>
  <si>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</si>
  <si>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</si>
  <si>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</si>
  <si>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</si>
  <si>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</si>
  <si>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</si>
  <si>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</si>
  <si>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</si>
  <si>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</si>
  <si>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</si>
  <si>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</si>
  <si>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</si>
  <si>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</si>
  <si>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</si>
  <si>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</si>
  <si>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</si>
  <si>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</si>
  <si>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</si>
  <si>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</si>
  <si>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</si>
  <si>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</si>
  <si>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</si>
  <si>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</si>
  <si>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</si>
  <si>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</si>
  <si>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</si>
  <si>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</si>
  <si>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</si>
  <si>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</si>
  <si>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</si>
  <si>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</si>
  <si>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</si>
  <si>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</si>
  <si>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</si>
  <si>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</si>
  <si>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</si>
  <si>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</si>
  <si>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</si>
  <si>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</si>
  <si>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</si>
  <si>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</si>
  <si>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</si>
  <si>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</si>
  <si>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</si>
  <si>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</si>
  <si>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</si>
  <si>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</si>
  <si>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</si>
  <si>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</si>
  <si>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</si>
  <si>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</si>
  <si>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</si>
  <si>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</si>
  <si>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</si>
  <si>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</si>
  <si>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</si>
  <si>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</si>
  <si>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</si>
  <si>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</si>
  <si>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</si>
  <si>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</si>
  <si>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</si>
  <si>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</si>
  <si>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</si>
  <si>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</si>
  <si>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</si>
  <si>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</si>
  <si>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</si>
  <si>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</si>
  <si>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</si>
  <si>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</si>
  <si>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</si>
  <si>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</si>
  <si>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</si>
  <si>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</si>
  <si>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</si>
  <si>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</si>
  <si>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</si>
  <si>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</si>
  <si>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</si>
  <si>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</si>
  <si>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</si>
  <si>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</si>
  <si>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</si>
  <si>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</si>
  <si>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</si>
  <si>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</si>
  <si>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</si>
  <si>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</si>
  <si>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</si>
  <si>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</si>
  <si>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</si>
  <si>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</si>
  <si>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</si>
  <si>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</si>
  <si>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</si>
  <si>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</si>
  <si>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</si>
  <si>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</si>
  <si>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</si>
  <si>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</si>
  <si>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</si>
  <si>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</si>
  <si>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</si>
  <si>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</si>
  <si>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</si>
  <si>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</si>
  <si>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</si>
  <si>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</si>
  <si>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</si>
  <si>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</si>
  <si>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</si>
  <si>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</si>
  <si>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</si>
  <si>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</si>
  <si>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</si>
  <si>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</si>
  <si>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</si>
  <si>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</si>
  <si>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</si>
  <si>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</si>
  <si>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</si>
  <si>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</si>
  <si>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</si>
  <si>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</si>
  <si>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</si>
  <si>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</si>
  <si>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</si>
  <si>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</si>
  <si>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</si>
  <si>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</si>
  <si>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</si>
  <si>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</si>
  <si>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</si>
  <si>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</si>
  <si>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</si>
  <si>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</si>
  <si>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</si>
  <si>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</si>
  <si>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</si>
  <si>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</si>
  <si>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</si>
  <si>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</si>
  <si>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</si>
  <si>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</si>
  <si>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</si>
  <si>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</si>
  <si>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</si>
  <si>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</si>
  <si>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</si>
  <si>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</si>
  <si>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</si>
  <si>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</si>
  <si>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</si>
  <si>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</si>
  <si>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</si>
  <si>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</si>
  <si>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</si>
  <si>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</si>
  <si>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</si>
  <si>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</si>
  <si>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</si>
  <si>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</si>
  <si>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</si>
  <si>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</si>
  <si>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</si>
  <si>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</si>
  <si>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</si>
  <si>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</si>
  <si>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</si>
  <si>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</si>
  <si>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</si>
  <si>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</si>
  <si>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</si>
  <si>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</si>
  <si>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</si>
  <si>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</si>
  <si>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</si>
  <si>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</si>
  <si>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</si>
  <si>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</si>
  <si>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</si>
  <si>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</si>
  <si>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</si>
  <si>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</si>
  <si>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</si>
  <si>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</si>
  <si>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</si>
  <si>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</si>
  <si>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</si>
  <si>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</si>
  <si>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</si>
  <si>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</si>
  <si>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</si>
  <si>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</si>
  <si>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</si>
  <si>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</si>
  <si>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</si>
  <si>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</si>
  <si>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</si>
  <si>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</si>
  <si>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</si>
  <si>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</si>
  <si>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</si>
  <si>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</si>
  <si>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</si>
  <si>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</si>
  <si>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</si>
  <si>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</si>
  <si>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</si>
  <si>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</si>
  <si>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</si>
  <si>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</si>
  <si>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</si>
  <si>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</si>
  <si>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</si>
  <si>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</si>
  <si>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</si>
  <si>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</si>
  <si>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</si>
  <si>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</si>
  <si>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</si>
  <si>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</si>
  <si>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</si>
  <si>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</si>
  <si>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</si>
  <si>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</si>
  <si>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</si>
  <si>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</si>
  <si>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</si>
  <si>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</si>
  <si>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</si>
  <si>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</si>
  <si>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</si>
  <si>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</si>
  <si>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</si>
  <si>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</si>
  <si>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</si>
  <si>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</si>
  <si>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</si>
  <si>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</si>
  <si>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</si>
  <si>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</si>
  <si>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</si>
  <si>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</si>
  <si>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</si>
  <si>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</si>
  <si>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</si>
  <si>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</si>
  <si>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</si>
  <si>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</si>
  <si>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</si>
  <si>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</si>
  <si>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</si>
  <si>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</si>
  <si>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</si>
  <si>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</si>
  <si>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</si>
  <si>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</si>
  <si>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</si>
  <si>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</si>
  <si>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</si>
  <si>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</si>
  <si>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</si>
  <si>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</si>
  <si>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</si>
  <si>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</si>
  <si>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</si>
  <si>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</si>
  <si>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</si>
  <si>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</si>
  <si>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</si>
  <si>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</si>
  <si>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</si>
  <si>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</si>
  <si>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</si>
  <si>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</si>
  <si>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</si>
  <si>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</si>
  <si>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</si>
  <si>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</si>
  <si>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</si>
  <si>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</si>
  <si>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</si>
  <si>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</si>
  <si>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</si>
  <si>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</si>
  <si>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</si>
  <si>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</si>
  <si>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</si>
  <si>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</si>
  <si>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</si>
  <si>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</si>
  <si>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</si>
  <si>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</si>
  <si>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</si>
  <si>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</si>
  <si>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</si>
  <si>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</si>
  <si>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</si>
  <si>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</si>
  <si>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</si>
  <si>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</si>
  <si>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</si>
  <si>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</si>
  <si>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</si>
  <si>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</si>
  <si>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</si>
  <si>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</si>
  <si>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</si>
  <si>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</si>
  <si>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</si>
  <si>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</si>
  <si>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</si>
  <si>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</si>
  <si>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</si>
  <si>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</si>
  <si>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</si>
  <si>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</si>
  <si>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</si>
  <si>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</si>
  <si>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</si>
  <si>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</si>
  <si>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</si>
  <si>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</si>
  <si>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</si>
  <si>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</si>
  <si>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</si>
  <si>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</si>
  <si>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</si>
  <si>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</si>
  <si>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</si>
  <si>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</si>
  <si>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</si>
  <si>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</si>
  <si>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</si>
  <si>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</si>
  <si>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</si>
  <si>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</si>
  <si>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</si>
  <si>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</si>
  <si>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</si>
  <si>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</si>
  <si>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</si>
  <si>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</si>
  <si>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</si>
  <si>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</si>
  <si>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</si>
  <si>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</si>
  <si>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</si>
  <si>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</si>
  <si>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</si>
  <si>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</si>
  <si>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</si>
  <si>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</si>
  <si>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</si>
  <si>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</si>
  <si>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</si>
  <si>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</si>
  <si>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</si>
  <si>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</si>
  <si>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</si>
  <si>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</si>
  <si>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</si>
  <si>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</si>
  <si>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</si>
  <si>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</si>
  <si>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</si>
  <si>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</si>
  <si>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</si>
  <si>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</si>
  <si>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</si>
  <si>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</si>
  <si>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</si>
  <si>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</si>
  <si>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</si>
  <si>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</si>
  <si>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</si>
  <si>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</si>
  <si>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</si>
  <si>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</si>
  <si>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</si>
  <si>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</si>
  <si>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</si>
  <si>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</si>
  <si>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</si>
  <si>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</si>
  <si>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</si>
  <si>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</si>
  <si>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</si>
  <si>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</si>
  <si>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</si>
  <si>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</si>
  <si>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</si>
  <si>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</si>
  <si>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</si>
  <si>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</si>
  <si>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</si>
  <si>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</si>
  <si>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</si>
  <si>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</si>
  <si>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</si>
  <si>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</si>
  <si>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</si>
  <si>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</si>
  <si>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</si>
  <si>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</si>
  <si>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</si>
  <si>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</si>
  <si>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</si>
  <si>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</si>
  <si>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</si>
  <si>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</si>
  <si>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</si>
  <si>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</si>
  <si>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</si>
  <si>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</si>
  <si>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</si>
  <si>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</si>
  <si>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</si>
  <si>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</si>
  <si>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</si>
  <si>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</si>
  <si>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</si>
  <si>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</si>
  <si>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</si>
  <si>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</si>
  <si>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</si>
  <si>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</si>
  <si>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</si>
  <si>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</si>
  <si>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</si>
  <si>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</si>
  <si>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</si>
  <si>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</si>
  <si>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</si>
  <si>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</si>
  <si>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</si>
  <si>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</si>
  <si>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</si>
  <si>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</si>
  <si>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</si>
  <si>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</si>
  <si>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</si>
  <si>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</si>
  <si>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</si>
  <si>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</si>
  <si>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</si>
  <si>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</si>
  <si>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</si>
  <si>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</si>
  <si>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</si>
  <si>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</si>
  <si>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</si>
  <si>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</si>
  <si>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</si>
  <si>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</si>
  <si>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</si>
  <si>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</si>
  <si>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</si>
  <si>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</si>
  <si>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</si>
  <si>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</si>
  <si>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</si>
  <si>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</si>
  <si>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</si>
  <si>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</si>
  <si>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</si>
  <si>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</si>
  <si>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</si>
  <si>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</si>
  <si>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</si>
  <si>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</si>
  <si>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</si>
  <si>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</si>
  <si>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</si>
  <si>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</si>
  <si>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</si>
  <si>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</si>
  <si>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</si>
  <si>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</si>
  <si>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</si>
  <si>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</si>
  <si>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</si>
  <si>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</si>
  <si>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</si>
  <si>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</si>
  <si>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</si>
  <si>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</si>
  <si>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</si>
  <si>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</si>
  <si>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</si>
  <si>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</si>
  <si>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</si>
  <si>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</si>
  <si>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</si>
  <si>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</si>
  <si>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</si>
  <si>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</si>
  <si>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</si>
  <si>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</si>
  <si>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</si>
  <si>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</si>
  <si>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</si>
  <si>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</si>
  <si>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</si>
  <si>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</si>
  <si>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</si>
  <si>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</si>
  <si>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</si>
  <si>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</si>
  <si>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</si>
  <si>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</si>
  <si>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</si>
  <si>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</si>
  <si>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</si>
  <si>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</si>
  <si>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</si>
  <si>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</si>
  <si>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</si>
  <si>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</si>
  <si>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</si>
  <si>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</si>
  <si>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</si>
  <si>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</si>
  <si>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</si>
  <si>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</si>
  <si>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</si>
  <si>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</si>
  <si>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</si>
  <si>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</si>
  <si>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</si>
  <si>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</si>
  <si>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</si>
  <si>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</si>
  <si>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</si>
  <si>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</si>
  <si>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</si>
  <si>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</si>
  <si>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</si>
  <si>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</si>
  <si>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</si>
  <si>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</si>
  <si>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</si>
  <si>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</si>
  <si>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</si>
  <si>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</si>
  <si>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</si>
  <si>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</si>
  <si>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</si>
  <si>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</si>
  <si>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</si>
  <si>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</si>
  <si>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</si>
  <si>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</si>
  <si>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</si>
  <si>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</si>
  <si>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</si>
  <si>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</si>
  <si>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</si>
  <si>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</si>
  <si>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</si>
  <si>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</si>
  <si>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</si>
  <si>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</si>
  <si>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</si>
  <si>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</si>
  <si>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</si>
  <si>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</si>
  <si>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</si>
  <si>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</si>
  <si>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</si>
  <si>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</si>
  <si>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</si>
  <si>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</si>
  <si>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</si>
  <si>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</si>
  <si>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</si>
  <si>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</si>
  <si>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</si>
  <si>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</si>
  <si>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</si>
  <si>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</si>
  <si>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</si>
  <si>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</si>
  <si>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</si>
  <si>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</si>
  <si>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</si>
  <si>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</si>
  <si>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</si>
  <si>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</si>
  <si>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</si>
  <si>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</si>
  <si>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</si>
  <si>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</si>
  <si>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</si>
  <si>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</si>
  <si>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</si>
  <si>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</si>
  <si>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</si>
  <si>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</si>
  <si>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</si>
  <si>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</si>
  <si>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</si>
  <si>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</si>
  <si>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</si>
  <si>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</si>
  <si>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</si>
  <si>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</si>
  <si>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</si>
  <si>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</si>
  <si>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</si>
  <si>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</si>
  <si>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</si>
  <si>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</si>
  <si>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</si>
  <si>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</si>
  <si>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</si>
  <si>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</si>
  <si>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</si>
  <si>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</si>
  <si>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</si>
  <si>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</si>
  <si>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</si>
  <si>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</si>
  <si>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</si>
  <si>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</si>
  <si>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</si>
  <si>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</si>
  <si>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</si>
  <si>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</si>
  <si>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</si>
  <si>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</si>
  <si>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</si>
  <si>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</si>
  <si>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</si>
  <si>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</si>
  <si>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</si>
  <si>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</si>
  <si>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</si>
  <si>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</si>
  <si>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</si>
  <si>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</si>
  <si>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</si>
  <si>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</si>
  <si>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</si>
  <si>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</si>
  <si>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</si>
  <si>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</si>
  <si>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</si>
  <si>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</si>
  <si>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</si>
  <si>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</si>
  <si>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</si>
  <si>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</si>
  <si>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</si>
  <si>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</si>
  <si>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</si>
  <si>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</si>
  <si>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</si>
  <si>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</si>
  <si>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</si>
  <si>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</si>
  <si>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</si>
  <si>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</si>
  <si>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</si>
  <si>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</si>
  <si>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</si>
  <si>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</si>
  <si>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</si>
  <si>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</si>
  <si>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</si>
  <si>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</si>
  <si>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</si>
  <si>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</si>
  <si>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</si>
  <si>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</si>
  <si>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</si>
  <si>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</si>
  <si>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</si>
  <si>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</si>
  <si>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</si>
  <si>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</si>
  <si>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</si>
  <si>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</si>
  <si>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</si>
  <si>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</si>
  <si>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</si>
  <si>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</si>
  <si>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</si>
  <si>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</si>
  <si>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</si>
  <si>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</si>
  <si>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</si>
  <si>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</si>
  <si>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</si>
  <si>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</si>
  <si>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</si>
  <si>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</si>
  <si>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</si>
  <si>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</si>
  <si>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</si>
  <si>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</si>
  <si>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</si>
  <si>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</si>
  <si>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</si>
  <si>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</si>
  <si>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</si>
  <si>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</si>
  <si>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</si>
  <si>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</si>
  <si>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</si>
  <si>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</si>
  <si>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</si>
  <si>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</si>
  <si>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</si>
  <si>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</si>
  <si>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</si>
  <si>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</si>
  <si>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</si>
  <si>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</si>
  <si>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</si>
  <si>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</si>
  <si>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</si>
  <si>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</si>
  <si>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</si>
  <si>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</si>
  <si>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</si>
  <si>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</si>
  <si>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</si>
  <si>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</si>
  <si>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</si>
  <si>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</si>
  <si>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</si>
  <si>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</si>
  <si>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</si>
  <si>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</si>
  <si>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</si>
  <si>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</si>
  <si>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</si>
  <si>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</si>
  <si>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</si>
  <si>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</si>
  <si>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</si>
  <si>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</si>
  <si>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</si>
  <si>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</si>
  <si>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</si>
  <si>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</si>
  <si>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</si>
  <si>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</si>
  <si>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</si>
  <si>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</si>
  <si>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</si>
  <si>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</si>
  <si>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</si>
  <si>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</si>
  <si>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</si>
  <si>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</si>
  <si>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</si>
  <si>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</si>
  <si>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</si>
  <si>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</si>
  <si>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</si>
  <si>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</si>
  <si>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</si>
  <si>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</si>
  <si>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</si>
  <si>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</si>
  <si>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</si>
  <si>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</si>
  <si>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</si>
  <si>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</si>
  <si>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</si>
  <si>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</si>
  <si>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</si>
  <si>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</si>
  <si>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</si>
  <si>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</si>
  <si>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</si>
  <si>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</si>
  <si>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</si>
  <si>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</si>
  <si>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</si>
  <si>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</si>
  <si>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</si>
  <si>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</si>
  <si>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</si>
  <si>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</si>
  <si>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</si>
  <si>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</si>
  <si>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</si>
  <si>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</si>
  <si>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</si>
  <si>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</si>
  <si>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</si>
  <si>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</si>
  <si>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</si>
  <si>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</si>
  <si>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</si>
  <si>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</si>
  <si>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</si>
  <si>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</si>
  <si>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</si>
  <si>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</si>
  <si>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</si>
  <si>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</si>
  <si>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</si>
  <si>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</si>
  <si>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</si>
  <si>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</si>
  <si>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</si>
  <si>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</si>
  <si>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</si>
  <si>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</si>
  <si>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</si>
  <si>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</si>
  <si>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</si>
  <si>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</si>
  <si>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</si>
  <si>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</si>
  <si>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</si>
  <si>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</si>
  <si>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</si>
  <si>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</si>
  <si>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</si>
  <si>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</si>
  <si>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</si>
  <si>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</si>
  <si>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</si>
  <si>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</si>
  <si>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</si>
  <si>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</si>
  <si>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</si>
  <si>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</si>
  <si>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</si>
  <si>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</si>
  <si>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</si>
  <si>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</si>
  <si>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</si>
  <si>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</si>
  <si>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</si>
  <si>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</si>
  <si>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</si>
  <si>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</si>
  <si>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</si>
  <si>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</si>
  <si>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</si>
  <si>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</si>
  <si>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</si>
  <si>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</si>
  <si>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</si>
  <si>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</si>
  <si>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</si>
  <si>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</si>
  <si>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</si>
  <si>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</si>
  <si>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</si>
  <si>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</si>
  <si>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</si>
  <si>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</si>
  <si>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</si>
  <si>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</si>
  <si>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</si>
  <si>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</si>
  <si>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</si>
  <si>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</si>
  <si>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</si>
  <si>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</si>
  <si>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</si>
  <si>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</si>
  <si>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</si>
  <si>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</si>
  <si>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</si>
  <si>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</si>
  <si>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</si>
  <si>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</si>
  <si>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</si>
  <si>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</si>
  <si>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</si>
  <si>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</si>
  <si>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</si>
  <si>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</si>
  <si>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</si>
  <si>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</si>
  <si>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</si>
  <si>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</si>
  <si>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</si>
  <si>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</si>
  <si>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</si>
  <si>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</si>
  <si>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</si>
  <si>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</si>
  <si>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</si>
  <si>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</si>
  <si>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</si>
  <si>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</si>
  <si>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</si>
  <si>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</si>
  <si>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</si>
  <si>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</si>
  <si>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</si>
  <si>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</si>
  <si>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</si>
  <si>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</si>
  <si>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</si>
  <si>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</si>
  <si>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</si>
  <si>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</si>
  <si>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</si>
  <si>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</si>
  <si>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</si>
  <si>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</si>
  <si>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</si>
  <si>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</si>
  <si>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</si>
  <si>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</si>
  <si>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</si>
  <si>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</si>
  <si>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</si>
  <si>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</si>
  <si>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</si>
  <si>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</si>
  <si>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</si>
  <si>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</si>
  <si>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</si>
  <si>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</si>
  <si>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</si>
  <si>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</si>
  <si>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</si>
  <si>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</si>
  <si>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</si>
  <si>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</si>
  <si>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</si>
  <si>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</si>
  <si>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</si>
  <si>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</si>
  <si>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</si>
  <si>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</si>
  <si>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</si>
  <si>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</si>
  <si>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</si>
  <si>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</si>
  <si>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</si>
  <si>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</si>
  <si>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</si>
  <si>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</si>
  <si>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</si>
  <si>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</si>
  <si>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</si>
  <si>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</si>
  <si>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</si>
  <si>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</si>
  <si>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</si>
  <si>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</si>
  <si>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</si>
  <si>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</si>
  <si>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</si>
  <si>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</si>
  <si>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</si>
  <si>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</si>
  <si>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</si>
  <si>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</si>
  <si>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</si>
  <si>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</si>
  <si>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</si>
  <si>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</si>
  <si>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</si>
  <si>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</si>
  <si>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</si>
  <si>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</si>
  <si>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</si>
  <si>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</si>
  <si>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</si>
  <si>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</si>
  <si>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</si>
  <si>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</si>
  <si>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</si>
  <si>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</si>
  <si>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</si>
  <si>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</si>
  <si>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</si>
  <si>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</si>
  <si>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</si>
  <si>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</si>
  <si>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</si>
  <si>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</si>
  <si>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</si>
  <si>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</si>
  <si>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</si>
  <si>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</si>
  <si>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</si>
  <si>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</si>
  <si>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</si>
  <si>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</si>
  <si>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</si>
  <si>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</si>
  <si>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</si>
  <si>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</si>
  <si>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</si>
  <si>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</si>
  <si>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</si>
  <si>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</si>
  <si>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</si>
  <si>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</si>
  <si>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</si>
  <si>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</si>
  <si>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</si>
  <si>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</si>
  <si>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</si>
  <si>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</si>
  <si>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</si>
  <si>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</si>
  <si>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</si>
  <si>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</si>
  <si>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</si>
  <si>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</si>
  <si>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</si>
  <si>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</si>
  <si>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</si>
  <si>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</si>
  <si>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</si>
  <si>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</si>
  <si>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</si>
  <si>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</si>
  <si>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</si>
  <si>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</si>
  <si>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</si>
  <si>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</si>
  <si>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</si>
  <si>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</si>
  <si>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</si>
  <si>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</si>
  <si>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</si>
  <si>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</si>
  <si>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</si>
  <si>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</si>
  <si>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</si>
  <si>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</si>
  <si>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</si>
  <si>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</si>
  <si>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</si>
  <si>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</si>
  <si>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</si>
  <si>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</si>
  <si>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</si>
  <si>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</si>
  <si>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</si>
  <si>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</si>
  <si>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</si>
  <si>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</si>
  <si>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</si>
  <si>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</si>
  <si>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</si>
  <si>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</si>
  <si>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</si>
  <si>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</si>
  <si>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</si>
  <si>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</si>
  <si>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</si>
  <si>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</si>
  <si>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</si>
  <si>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</si>
  <si>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</si>
  <si>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</si>
  <si>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</si>
  <si>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</si>
  <si>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</si>
  <si>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</si>
  <si>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</si>
  <si>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</si>
  <si>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</si>
  <si>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</si>
  <si>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</si>
  <si>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</si>
  <si>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</si>
  <si>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</si>
  <si>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</si>
  <si>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</si>
  <si>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</si>
  <si>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</si>
  <si>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</si>
  <si>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</si>
  <si>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</si>
  <si>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</si>
  <si>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</si>
  <si>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</si>
  <si>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</si>
  <si>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</si>
  <si>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</si>
  <si>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</si>
  <si>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</si>
  <si>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</si>
  <si>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</si>
  <si>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</si>
  <si>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</si>
  <si>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</si>
  <si>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</si>
  <si>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</si>
  <si>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</si>
  <si>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</si>
  <si>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</si>
  <si>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</si>
  <si>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</si>
  <si>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</si>
  <si>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</si>
  <si>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</si>
  <si>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</si>
  <si>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</si>
  <si>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</si>
  <si>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</si>
  <si>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</si>
  <si>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</si>
  <si>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</si>
  <si>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</si>
  <si>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</si>
  <si>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</si>
  <si>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</si>
  <si>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</si>
  <si>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</si>
  <si>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</si>
  <si>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</si>
  <si>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</si>
  <si>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</si>
  <si>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</si>
  <si>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</si>
  <si>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</si>
  <si>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</si>
  <si>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</si>
  <si>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</si>
  <si>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</si>
  <si>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</si>
  <si>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</si>
  <si>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</si>
  <si>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</si>
  <si>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</si>
  <si>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</si>
  <si>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</si>
  <si>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</si>
  <si>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</si>
  <si>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</si>
  <si>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</si>
  <si>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</si>
  <si>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</si>
  <si>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</si>
  <si>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</si>
  <si>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</si>
  <si>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</si>
  <si>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</si>
  <si>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</si>
  <si>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</si>
  <si>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</si>
  <si>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</si>
  <si>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</si>
  <si>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</si>
  <si>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</si>
  <si>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</si>
  <si>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</si>
  <si>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</si>
  <si>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</si>
  <si>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</si>
  <si>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</si>
  <si>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</si>
  <si>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</si>
  <si>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</si>
  <si>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</si>
  <si>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</si>
  <si>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</si>
  <si>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</si>
  <si>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</si>
  <si>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</si>
  <si>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</si>
  <si>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</si>
  <si>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</si>
  <si>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</si>
  <si>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</si>
  <si>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</si>
  <si>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</si>
  <si>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</si>
  <si>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</si>
  <si>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</si>
  <si>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</si>
  <si>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</si>
  <si>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</si>
  <si>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</si>
  <si>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</si>
  <si>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</si>
  <si>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</si>
  <si>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</si>
  <si>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</si>
  <si>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</si>
  <si>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</si>
  <si>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</si>
  <si>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</si>
  <si>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</si>
  <si>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</si>
  <si>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</si>
  <si>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</si>
  <si>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</si>
  <si>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</si>
  <si>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</si>
  <si>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</si>
  <si>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</si>
  <si>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</si>
  <si>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</si>
  <si>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</si>
  <si>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</si>
  <si>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</si>
  <si>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</si>
  <si>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</si>
  <si>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</si>
  <si>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</si>
  <si>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</si>
  <si>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</si>
  <si>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</si>
  <si>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</si>
  <si>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</si>
  <si>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</si>
  <si>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</si>
  <si>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</si>
  <si>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</si>
  <si>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</si>
  <si>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</si>
  <si>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</si>
  <si>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</si>
  <si>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</si>
  <si>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</si>
  <si>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</si>
  <si>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</si>
  <si>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</si>
  <si>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</si>
  <si>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</si>
  <si>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</si>
  <si>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</si>
  <si>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</si>
  <si>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</si>
  <si>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</si>
  <si>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</si>
  <si>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</si>
  <si>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</si>
  <si>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</si>
  <si>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</si>
  <si>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</si>
  <si>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</si>
  <si>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</si>
  <si>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</si>
  <si>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</si>
  <si>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</si>
  <si>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</si>
  <si>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</si>
  <si>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</si>
  <si>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</si>
  <si>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</si>
  <si>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</si>
  <si>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</si>
  <si>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</si>
  <si>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</si>
  <si>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</si>
  <si>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</si>
  <si>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</si>
  <si>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</si>
  <si>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</si>
  <si>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</si>
  <si>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</si>
  <si>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</si>
  <si>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</si>
  <si>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</si>
  <si>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</si>
  <si>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</si>
  <si>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</si>
  <si>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</si>
  <si>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</si>
  <si>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</si>
  <si>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</si>
  <si>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</si>
  <si>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</si>
  <si>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</si>
  <si>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</si>
  <si>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</si>
  <si>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</si>
  <si>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</si>
  <si>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</si>
  <si>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</si>
  <si>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</si>
  <si>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</si>
  <si>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</si>
  <si>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</si>
  <si>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</si>
  <si>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</si>
  <si>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</si>
  <si>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</si>
  <si>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</si>
  <si>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</si>
  <si>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</si>
  <si>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</si>
  <si>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</si>
  <si>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</si>
  <si>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</si>
  <si>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</si>
  <si>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</si>
  <si>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</si>
  <si>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</si>
  <si>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</si>
  <si>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</si>
  <si>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</si>
  <si>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</si>
  <si>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</si>
  <si>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</si>
  <si>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</si>
  <si>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</si>
  <si>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</si>
  <si>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</si>
  <si>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</si>
  <si>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</si>
  <si>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</si>
  <si>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</si>
  <si>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</si>
  <si>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</si>
  <si>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</si>
  <si>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</si>
  <si>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</si>
  <si>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</si>
  <si>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</si>
  <si>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</si>
  <si>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</si>
  <si>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</si>
  <si>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</si>
  <si>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</si>
  <si>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</si>
  <si>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</si>
  <si>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</si>
  <si>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</si>
  <si>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</si>
  <si>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</si>
  <si>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</si>
  <si>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</si>
  <si>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</si>
  <si>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</si>
  <si>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</si>
  <si>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</si>
  <si>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</si>
  <si>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</si>
  <si>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</si>
  <si>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</si>
  <si>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</si>
  <si>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</si>
  <si>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</si>
  <si>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</si>
  <si>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</si>
  <si>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</si>
  <si>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</si>
  <si>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</si>
  <si>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</si>
  <si>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</si>
  <si>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</si>
  <si>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</si>
  <si>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</si>
  <si>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</si>
  <si>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</si>
  <si>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</si>
  <si>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</si>
  <si>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</si>
  <si>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</si>
  <si>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</si>
  <si>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</si>
  <si>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</si>
  <si>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</si>
  <si>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</si>
  <si>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</si>
  <si>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</si>
  <si>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</si>
  <si>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</si>
  <si>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</si>
  <si>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</si>
  <si>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</si>
  <si>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</si>
  <si>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</si>
  <si>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</si>
  <si>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</si>
  <si>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</si>
  <si>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</si>
  <si>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</si>
  <si>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</si>
  <si>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</si>
  <si>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</si>
  <si>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</si>
  <si>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</si>
  <si>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</si>
  <si>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</si>
  <si>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</si>
  <si>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</si>
  <si>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</si>
  <si>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</si>
  <si>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</si>
  <si>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</si>
  <si>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</si>
  <si>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</si>
  <si>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</si>
  <si>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</si>
  <si>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</si>
  <si>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</si>
  <si>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</si>
  <si>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</si>
  <si>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</si>
  <si>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</si>
  <si>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</si>
  <si>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</si>
  <si>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</si>
  <si>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</si>
  <si>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</si>
  <si>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</si>
  <si>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</si>
  <si>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</si>
  <si>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</si>
  <si>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</si>
  <si>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</si>
  <si>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</si>
  <si>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</si>
  <si>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</si>
  <si>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</si>
  <si>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</si>
  <si>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</si>
  <si>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</si>
  <si>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</si>
  <si>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</si>
  <si>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</si>
  <si>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</si>
  <si>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</si>
  <si>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</si>
  <si>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</si>
  <si>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</si>
  <si>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</si>
  <si>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</si>
  <si>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</si>
  <si>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</si>
  <si>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</si>
  <si>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</si>
  <si>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</si>
  <si>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</si>
  <si>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</si>
  <si>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</si>
  <si>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</si>
  <si>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</si>
  <si>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</si>
  <si>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</si>
  <si>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</si>
  <si>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</si>
  <si>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</si>
  <si>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</si>
  <si>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</si>
  <si>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</si>
  <si>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</si>
  <si>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</si>
  <si>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</si>
  <si>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</si>
  <si>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</si>
  <si>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</si>
  <si>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</si>
  <si>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</si>
  <si>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</si>
  <si>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</si>
  <si>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</si>
  <si>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</si>
  <si>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</si>
  <si>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</si>
  <si>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</si>
  <si>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</si>
  <si>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</si>
  <si>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</si>
  <si>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</si>
  <si>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</si>
  <si>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</si>
  <si>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</si>
  <si>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</si>
  <si>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</si>
  <si>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</si>
  <si>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</si>
  <si>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</si>
  <si>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</si>
  <si>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</si>
  <si>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</si>
  <si>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</si>
  <si>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</si>
  <si>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</si>
  <si>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</si>
  <si>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</si>
  <si>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</si>
  <si>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</si>
  <si>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</si>
  <si>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</si>
  <si>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</si>
  <si>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</si>
  <si>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</si>
  <si>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</si>
  <si>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</si>
  <si>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</si>
  <si>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</si>
  <si>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</si>
  <si>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</si>
  <si>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</si>
  <si>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</si>
  <si>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</si>
  <si>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</si>
  <si>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</si>
  <si>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</si>
  <si>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</si>
  <si>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</si>
  <si>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</si>
  <si>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</si>
  <si>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</si>
  <si>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</si>
  <si>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</si>
  <si>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</si>
  <si>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</si>
  <si>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</si>
  <si>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</si>
  <si>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</si>
  <si>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</si>
  <si>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</si>
  <si>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</si>
  <si>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</si>
  <si>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</si>
  <si>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</si>
  <si>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</si>
  <si>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</si>
  <si>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</si>
  <si>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</si>
  <si>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</si>
  <si>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</si>
  <si>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</si>
  <si>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</si>
  <si>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</si>
  <si>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</si>
  <si>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</si>
  <si>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</si>
  <si>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</si>
  <si>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</si>
  <si>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</si>
  <si>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</si>
  <si>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</si>
  <si>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</si>
  <si>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</si>
  <si>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</si>
  <si>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</si>
  <si>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</si>
  <si>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</si>
  <si>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</si>
  <si>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</si>
  <si>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</si>
  <si>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</si>
  <si>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</si>
  <si>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</si>
  <si>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</si>
  <si>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</si>
  <si>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</si>
  <si>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</si>
  <si>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</si>
  <si>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</si>
  <si>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</si>
  <si>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</si>
  <si>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</si>
  <si>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</si>
  <si>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</si>
  <si>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</si>
  <si>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</si>
  <si>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</si>
  <si>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</si>
  <si>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</si>
  <si>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</si>
  <si>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</si>
  <si>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</si>
  <si>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</si>
  <si>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</si>
  <si>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</si>
  <si>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</si>
  <si>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</si>
  <si>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</si>
  <si>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</si>
  <si>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</si>
  <si>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</si>
  <si>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</si>
  <si>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</si>
  <si>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</si>
  <si>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</si>
  <si>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</si>
  <si>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</si>
  <si>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</si>
  <si>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</si>
  <si>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</si>
  <si>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</si>
  <si>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</si>
  <si>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</si>
  <si>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</si>
  <si>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</si>
  <si>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</si>
  <si>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</si>
  <si>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</si>
  <si>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</si>
  <si>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</si>
  <si>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</si>
  <si>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</si>
  <si>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</si>
  <si>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</si>
  <si>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</si>
  <si>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</si>
  <si>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</si>
  <si>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</si>
  <si>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</si>
  <si>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</si>
  <si>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</si>
  <si>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</si>
  <si>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</si>
  <si>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</si>
  <si>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</si>
  <si>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</si>
  <si>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</si>
  <si>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</si>
  <si>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</si>
  <si>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</si>
  <si>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</si>
  <si>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</si>
  <si>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</si>
  <si>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</si>
  <si>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</si>
  <si>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</si>
  <si>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</si>
  <si>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</si>
  <si>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</si>
  <si>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</si>
  <si>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</si>
  <si>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</si>
  <si>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</si>
  <si>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</si>
  <si>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</si>
  <si>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</si>
  <si>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</si>
  <si>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</si>
  <si>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</si>
  <si>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</si>
  <si>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</si>
  <si>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</si>
  <si>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</si>
  <si>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</si>
  <si>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</si>
  <si>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</si>
  <si>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</si>
  <si>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</si>
  <si>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</si>
  <si>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</si>
  <si>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</si>
  <si>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</si>
  <si>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</si>
  <si>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</si>
  <si>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</si>
  <si>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</si>
  <si>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</si>
  <si>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</si>
  <si>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</si>
  <si>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</si>
  <si>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</si>
  <si>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</si>
  <si>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</si>
  <si>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</si>
  <si>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</si>
  <si>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</si>
  <si>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</si>
  <si>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</si>
  <si>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</si>
  <si>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</si>
  <si>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</si>
  <si>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</si>
  <si>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</si>
  <si>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</si>
  <si>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</si>
  <si>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</si>
  <si>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</si>
  <si>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</si>
  <si>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</si>
  <si>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</si>
  <si>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</si>
  <si>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</si>
  <si>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</si>
  <si>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</si>
  <si>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</si>
  <si>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</si>
  <si>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</si>
  <si>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</si>
  <si>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</si>
  <si>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</si>
  <si>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</si>
  <si>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</si>
  <si>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</si>
  <si>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</si>
  <si>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</si>
  <si>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</si>
  <si>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</si>
  <si>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</si>
  <si>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</si>
  <si>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</si>
  <si>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</si>
  <si>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</si>
  <si>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</si>
  <si>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</si>
  <si>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</si>
  <si>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</si>
  <si>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</si>
  <si>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</si>
  <si>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</si>
  <si>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</si>
  <si>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</si>
  <si>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</si>
  <si>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</si>
  <si>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</si>
  <si>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</si>
  <si>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</si>
  <si>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</si>
  <si>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</si>
  <si>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</si>
  <si>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</si>
  <si>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</si>
  <si>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</si>
  <si>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</si>
  <si>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</si>
  <si>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</si>
  <si>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</si>
  <si>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</si>
  <si>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</si>
  <si>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</si>
  <si>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</si>
  <si>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</si>
  <si>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</si>
  <si>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</si>
  <si>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</si>
  <si>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</si>
  <si>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</si>
  <si>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</si>
  <si>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</si>
  <si>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</si>
  <si>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</si>
  <si>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</si>
  <si>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</si>
  <si>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</si>
  <si>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</si>
  <si>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</si>
  <si>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</si>
  <si>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</si>
  <si>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</si>
  <si>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</si>
  <si>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</si>
  <si>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</si>
  <si>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</si>
  <si>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</si>
  <si>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</si>
  <si>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</si>
  <si>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</si>
  <si>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</si>
  <si>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</si>
  <si>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</si>
  <si>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</si>
  <si>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</si>
  <si>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</si>
  <si>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</si>
  <si>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</si>
  <si>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</si>
  <si>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</si>
  <si>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</si>
  <si>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</si>
  <si>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</si>
  <si>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</si>
  <si>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</si>
  <si>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</si>
  <si>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</si>
  <si>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</si>
  <si>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</si>
  <si>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</si>
  <si>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</si>
  <si>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</si>
  <si>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</si>
  <si>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</si>
  <si>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</si>
  <si>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</si>
  <si>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</si>
  <si>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</si>
  <si>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</si>
  <si>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</si>
  <si>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</si>
  <si>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</si>
  <si>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</si>
  <si>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</si>
  <si>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</si>
  <si>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</si>
  <si>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</si>
  <si>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</si>
  <si>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</si>
  <si>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</si>
  <si>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</si>
  <si>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</si>
  <si>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</si>
  <si>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</si>
  <si>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</si>
  <si>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</si>
  <si>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</si>
  <si>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</si>
  <si>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</si>
  <si>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</si>
  <si>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</si>
  <si>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</si>
  <si>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</si>
  <si>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</si>
  <si>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</si>
  <si>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</si>
  <si>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</si>
  <si>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</si>
  <si>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</si>
  <si>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</si>
  <si>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</si>
  <si>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</si>
  <si>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</si>
  <si>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</si>
  <si>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</si>
  <si>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</si>
  <si>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</si>
  <si>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</si>
  <si>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</si>
  <si>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</si>
  <si>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</si>
  <si>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</si>
  <si>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</si>
  <si>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</si>
  <si>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</si>
  <si>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</si>
  <si>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</si>
  <si>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</si>
  <si>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</si>
  <si>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</si>
  <si>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</si>
  <si>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</si>
  <si>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</si>
  <si>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</si>
  <si>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</si>
  <si>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</si>
  <si>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</si>
  <si>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</si>
  <si>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</si>
  <si>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</si>
  <si>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</si>
  <si>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</si>
  <si>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</si>
  <si>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</si>
  <si>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</si>
  <si>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</si>
  <si>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</si>
  <si>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</si>
  <si>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</si>
  <si>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</si>
  <si>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</si>
  <si>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</si>
  <si>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</si>
  <si>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</si>
  <si>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</si>
  <si>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</si>
  <si>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</si>
  <si>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</si>
  <si>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</si>
  <si>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</si>
  <si>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</si>
  <si>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</si>
  <si>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</si>
  <si>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</si>
  <si>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</si>
  <si>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</si>
  <si>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</si>
  <si>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</si>
  <si>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</si>
  <si>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</si>
  <si>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</si>
  <si>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</si>
  <si>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</si>
  <si>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</si>
  <si>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</si>
  <si>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</si>
  <si>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</si>
  <si>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</si>
  <si>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</si>
  <si>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</si>
  <si>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</si>
  <si>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</si>
  <si>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</si>
  <si>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</si>
  <si>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</si>
  <si>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</si>
  <si>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</si>
  <si>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</si>
  <si>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</si>
  <si>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</si>
  <si>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</si>
  <si>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</si>
  <si>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</si>
  <si>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</si>
  <si>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</si>
  <si>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</si>
  <si>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</si>
  <si>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</si>
  <si>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</si>
  <si>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</si>
  <si>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</si>
  <si>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</si>
  <si>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</si>
  <si>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</si>
  <si>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</si>
  <si>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</si>
  <si>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</si>
  <si>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</si>
  <si>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</si>
  <si>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</si>
  <si>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</si>
  <si>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</si>
  <si>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</si>
  <si>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</si>
  <si>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</si>
  <si>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</si>
  <si>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</si>
  <si>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</si>
  <si>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</si>
  <si>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</si>
  <si>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</si>
  <si>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</si>
  <si>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</si>
  <si>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</si>
  <si>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</si>
  <si>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</si>
  <si>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</si>
  <si>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</si>
  <si>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</si>
  <si>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</si>
  <si>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</si>
  <si>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</si>
  <si>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</si>
  <si>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</si>
  <si>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</si>
  <si>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</si>
  <si>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</si>
  <si>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</si>
  <si>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</si>
  <si>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</si>
  <si>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</si>
  <si>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</si>
  <si>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</si>
  <si>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</si>
  <si>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</si>
  <si>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</si>
  <si>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</si>
  <si>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</si>
  <si>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</si>
  <si>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</si>
  <si>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</si>
  <si>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</si>
  <si>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</si>
  <si>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</si>
  <si>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</si>
  <si>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</si>
  <si>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</si>
  <si>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</si>
  <si>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</si>
  <si>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</si>
  <si>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</si>
  <si>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</si>
  <si>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</si>
  <si>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</si>
  <si>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</si>
  <si>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</si>
  <si>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</si>
  <si>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</si>
  <si>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</si>
  <si>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</si>
  <si>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</si>
  <si>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</si>
  <si>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</si>
  <si>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</si>
  <si>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</si>
  <si>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</si>
  <si>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</si>
  <si>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</si>
  <si>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</si>
  <si>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</si>
  <si>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</si>
  <si>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</si>
  <si>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</si>
  <si>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</si>
  <si>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</si>
  <si>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</si>
  <si>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</si>
  <si>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</si>
  <si>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</si>
  <si>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</si>
  <si>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</si>
  <si>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</si>
  <si>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</si>
  <si>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</si>
  <si>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</si>
  <si>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</si>
  <si>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</si>
  <si>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</si>
  <si>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</si>
  <si>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</si>
  <si>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</si>
  <si>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</si>
  <si>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</si>
  <si>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</si>
  <si>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</si>
  <si>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</si>
  <si>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</si>
  <si>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</si>
  <si>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</si>
  <si>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</si>
  <si>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</si>
  <si>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</si>
  <si>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</si>
  <si>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</si>
  <si>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</si>
  <si>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</si>
  <si>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</si>
  <si>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</si>
  <si>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</si>
  <si>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</si>
  <si>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</si>
  <si>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</si>
  <si>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</si>
  <si>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</si>
  <si>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</si>
  <si>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</si>
  <si>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</si>
  <si>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</si>
  <si>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</si>
  <si>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</si>
  <si>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</si>
  <si>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</si>
  <si>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</si>
  <si>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</si>
  <si>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</si>
  <si>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</si>
  <si>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</si>
  <si>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</si>
  <si>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</si>
  <si>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</si>
  <si>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</si>
  <si>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</si>
  <si>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</si>
  <si>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</si>
  <si>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</si>
  <si>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</si>
  <si>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</si>
  <si>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</si>
  <si>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</si>
  <si>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</si>
  <si>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</si>
  <si>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</si>
  <si>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</si>
  <si>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</si>
  <si>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</si>
  <si>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</si>
  <si>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</si>
  <si>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</si>
  <si>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</si>
  <si>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</si>
  <si>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</si>
  <si>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</si>
  <si>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</si>
  <si>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</si>
  <si>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</si>
  <si>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</si>
  <si>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</si>
  <si>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</si>
  <si>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</si>
  <si>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</si>
  <si>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</si>
  <si>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</si>
  <si>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</si>
  <si>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</si>
  <si>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</si>
  <si>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</si>
  <si>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</si>
  <si>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</si>
  <si>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</si>
  <si>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</si>
  <si>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</si>
  <si>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</si>
  <si>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</si>
  <si>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</si>
  <si>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</si>
  <si>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</si>
  <si>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</si>
  <si>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</si>
  <si>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</si>
  <si>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</si>
  <si>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</si>
  <si>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</si>
  <si>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</si>
  <si>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</si>
  <si>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</si>
  <si>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</si>
  <si>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</si>
  <si>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</si>
  <si>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</si>
  <si>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</si>
  <si>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</si>
  <si>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</si>
  <si>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</si>
  <si>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</si>
  <si>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</si>
  <si>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</si>
  <si>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</si>
  <si>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</si>
  <si>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</si>
  <si>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</si>
  <si>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</si>
  <si>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</si>
  <si>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</si>
  <si>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</si>
  <si>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</si>
  <si>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</si>
  <si>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</si>
  <si>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</si>
  <si>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</si>
  <si>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</si>
  <si>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</si>
  <si>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</si>
  <si>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</si>
  <si>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</si>
  <si>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</si>
  <si>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</si>
  <si>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</si>
  <si>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</si>
  <si>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</si>
  <si>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</si>
  <si>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</si>
  <si>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</si>
  <si>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</si>
  <si>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</si>
  <si>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</si>
  <si>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</si>
  <si>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</si>
  <si>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</si>
  <si>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</si>
  <si>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</si>
  <si>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</si>
  <si>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</si>
  <si>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</si>
  <si>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</si>
  <si>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</si>
  <si>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</si>
  <si>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</si>
  <si>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</si>
  <si>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</si>
  <si>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</si>
  <si>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</si>
  <si>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</si>
  <si>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</si>
  <si>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</si>
  <si>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</si>
  <si>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</si>
  <si>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</si>
  <si>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</si>
  <si>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</si>
  <si>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</si>
  <si>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</si>
  <si>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</si>
  <si>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</si>
  <si>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</si>
  <si>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</si>
  <si>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</si>
  <si>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</si>
  <si>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</si>
  <si>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</si>
  <si>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</si>
  <si>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</si>
  <si>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</si>
  <si>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</si>
  <si>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</si>
  <si>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</si>
  <si>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</si>
  <si>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</si>
  <si>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</si>
  <si>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</si>
  <si>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</si>
  <si>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</si>
  <si>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</si>
  <si>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</si>
  <si>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</si>
  <si>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</si>
  <si>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</si>
  <si>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</si>
  <si>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</si>
  <si>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</si>
  <si>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</si>
  <si>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</si>
  <si>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</si>
  <si>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</si>
  <si>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</si>
  <si>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</si>
  <si>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</si>
  <si>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</si>
  <si>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</si>
  <si>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</si>
  <si>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</si>
  <si>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</si>
  <si>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</si>
  <si>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</si>
  <si>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</si>
  <si>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</si>
  <si>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</si>
  <si>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</si>
  <si>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</si>
  <si>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</si>
  <si>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</si>
  <si>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</si>
  <si>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</si>
  <si>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</si>
  <si>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</si>
  <si>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</si>
  <si>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</si>
  <si>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</si>
  <si>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</si>
  <si>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</si>
  <si>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</si>
  <si>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</si>
  <si>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</si>
  <si>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</si>
  <si>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</si>
  <si>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</si>
  <si>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</si>
  <si>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</si>
  <si>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</si>
  <si>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</si>
  <si>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</si>
  <si>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</si>
  <si>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</si>
  <si>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</si>
  <si>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</si>
  <si>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</si>
  <si>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</si>
  <si>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</si>
  <si>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</si>
  <si>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</si>
  <si>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</si>
  <si>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</si>
  <si>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</si>
  <si>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</si>
  <si>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</si>
  <si>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</si>
  <si>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</si>
  <si>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</si>
  <si>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</si>
  <si>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</si>
  <si>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</si>
  <si>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</si>
  <si>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</si>
  <si>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</si>
  <si>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</si>
  <si>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</si>
  <si>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</si>
  <si>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</si>
  <si>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</si>
  <si>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</si>
  <si>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</si>
  <si>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</si>
  <si>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</si>
  <si>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</si>
  <si>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</si>
  <si>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</si>
  <si>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</si>
  <si>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</si>
  <si>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</si>
  <si>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</si>
  <si>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</si>
  <si>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</si>
  <si>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</si>
  <si>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</si>
  <si>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</si>
  <si>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</si>
  <si>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</si>
  <si>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</si>
  <si>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</si>
  <si>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</si>
  <si>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</si>
  <si>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</si>
  <si>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</si>
  <si>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</si>
  <si>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</si>
  <si>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</si>
  <si>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</si>
  <si>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</si>
  <si>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</si>
  <si>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</si>
  <si>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</si>
  <si>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</si>
  <si>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</si>
  <si>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</si>
  <si>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</si>
  <si>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</si>
  <si>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</si>
  <si>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</si>
  <si>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</si>
  <si>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</si>
  <si>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</si>
  <si>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</si>
  <si>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</si>
  <si>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</si>
  <si>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</si>
  <si>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</si>
  <si>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</si>
  <si>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</si>
  <si>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</si>
  <si>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</si>
  <si>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</si>
  <si>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</si>
  <si>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</si>
  <si>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</si>
  <si>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</si>
  <si>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</si>
  <si>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</si>
  <si>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</si>
  <si>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</si>
  <si>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</si>
  <si>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</si>
  <si>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</si>
  <si>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</si>
  <si>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</si>
  <si>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</si>
  <si>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</si>
  <si>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</si>
  <si>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</si>
  <si>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</si>
  <si>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</si>
  <si>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</si>
  <si>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</si>
  <si>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</si>
  <si>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</si>
  <si>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</si>
  <si>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</si>
  <si>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</si>
  <si>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</si>
  <si>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</si>
  <si>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</si>
  <si>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</si>
  <si>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</si>
  <si>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</si>
  <si>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</si>
  <si>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</si>
  <si>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</si>
  <si>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</si>
  <si>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</si>
  <si>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</si>
  <si>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</si>
  <si>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</si>
  <si>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</si>
  <si>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</si>
  <si>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</si>
  <si>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</si>
  <si>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</si>
  <si>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</si>
  <si>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</si>
  <si>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</si>
  <si>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</si>
  <si>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</si>
  <si>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</si>
  <si>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</si>
  <si>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</si>
  <si>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</si>
  <si>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</si>
  <si>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</si>
  <si>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</si>
  <si>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</si>
  <si>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</si>
  <si>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</si>
  <si>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</si>
  <si>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</si>
  <si>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</si>
  <si>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</si>
  <si>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</si>
  <si>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</si>
  <si>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</si>
  <si>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</si>
  <si>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</si>
  <si>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</si>
  <si>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</si>
  <si>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</si>
  <si>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</si>
  <si>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</si>
  <si>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</si>
  <si>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</si>
  <si>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</si>
  <si>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</si>
  <si>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</si>
  <si>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</si>
  <si>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</si>
  <si>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</si>
  <si>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</si>
  <si>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</si>
  <si>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</si>
  <si>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</si>
  <si>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</si>
  <si>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</si>
  <si>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</si>
  <si>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</si>
  <si>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</si>
  <si>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</si>
  <si>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</si>
  <si>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</si>
  <si>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</si>
  <si>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</si>
  <si>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</si>
  <si>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</si>
  <si>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</si>
  <si>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</si>
  <si>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</si>
  <si>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</si>
  <si>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</si>
  <si>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</si>
  <si>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</si>
  <si>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</si>
  <si>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</si>
  <si>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</si>
  <si>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</si>
  <si>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</si>
  <si>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</si>
  <si>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</si>
  <si>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</si>
  <si>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</si>
  <si>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</si>
  <si>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</si>
  <si>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</si>
  <si>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</si>
  <si>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</si>
  <si>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</si>
  <si>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</si>
  <si>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</si>
  <si>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</si>
  <si>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</si>
  <si>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</si>
  <si>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</si>
  <si>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</si>
  <si>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</si>
  <si>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</si>
  <si>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</si>
  <si>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</si>
  <si>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</si>
  <si>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</si>
  <si>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</si>
  <si>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</si>
  <si>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</si>
  <si>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</si>
  <si>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</si>
  <si>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</si>
  <si>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</si>
  <si>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</si>
  <si>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</si>
  <si>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</si>
  <si>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</si>
  <si>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</si>
  <si>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</si>
  <si>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</si>
  <si>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</si>
  <si>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</si>
  <si>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</si>
  <si>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</si>
  <si>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</si>
  <si>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</si>
  <si>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</si>
  <si>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</si>
  <si>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</si>
  <si>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</si>
  <si>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</si>
  <si>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</si>
  <si>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</si>
  <si>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</si>
  <si>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</si>
  <si>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</si>
  <si>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</si>
  <si>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</si>
  <si>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</si>
  <si>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</si>
  <si>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</si>
  <si>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</si>
  <si>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</si>
  <si>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</si>
  <si>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</si>
  <si>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</si>
  <si>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</si>
  <si>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</si>
  <si>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</si>
  <si>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</si>
  <si>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</si>
  <si>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</si>
  <si>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</si>
  <si>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</si>
  <si>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</si>
  <si>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</si>
  <si>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</si>
  <si>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</si>
  <si>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</si>
  <si>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</si>
  <si>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</si>
  <si>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</si>
  <si>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</si>
  <si>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</si>
  <si>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</si>
  <si>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</si>
  <si>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</si>
  <si>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</si>
  <si>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</si>
  <si>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</si>
  <si>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</si>
  <si>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</si>
  <si>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</si>
  <si>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</si>
  <si>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</si>
  <si>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</si>
  <si>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</si>
  <si>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</si>
  <si>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</si>
  <si>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</si>
  <si>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</si>
  <si>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</si>
  <si>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</si>
  <si>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</si>
  <si>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</si>
  <si>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</si>
  <si>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</si>
  <si>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</si>
  <si>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</si>
  <si>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</si>
  <si>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</si>
  <si>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</si>
  <si>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</si>
  <si>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</si>
  <si>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</si>
  <si>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</si>
  <si>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</si>
  <si>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</si>
  <si>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</si>
  <si>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</si>
  <si>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</si>
  <si>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</si>
  <si>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</si>
  <si>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</si>
  <si>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</si>
  <si>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</si>
  <si>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</si>
  <si>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</si>
  <si>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</si>
  <si>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</si>
  <si>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</si>
  <si>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</si>
  <si>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</si>
  <si>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</si>
  <si>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</si>
  <si>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</si>
  <si>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</si>
  <si>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</si>
  <si>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</si>
  <si>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</si>
  <si>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</si>
  <si>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</si>
  <si>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</si>
  <si>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</si>
  <si>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</si>
  <si>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</si>
  <si>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</si>
  <si>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</si>
  <si>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</si>
  <si>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</si>
  <si>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</si>
  <si>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</si>
  <si>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</si>
  <si>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</si>
  <si>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</si>
  <si>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</si>
  <si>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</si>
  <si>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</si>
  <si>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</si>
  <si>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</si>
  <si>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</si>
  <si>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</si>
  <si>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</si>
  <si>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</si>
  <si>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</si>
  <si>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</si>
  <si>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</si>
  <si>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</si>
  <si>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</si>
  <si>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</si>
  <si>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</si>
  <si>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</si>
  <si>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</si>
  <si>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</si>
  <si>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</si>
  <si>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</si>
  <si>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</si>
  <si>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</si>
  <si>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</si>
  <si>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</si>
  <si>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</si>
  <si>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</si>
  <si>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</si>
  <si>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</si>
  <si>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</si>
  <si>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</si>
  <si>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</si>
  <si>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</si>
  <si>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</si>
  <si>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</si>
  <si>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</si>
  <si>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</si>
  <si>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</si>
  <si>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</si>
  <si>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</si>
  <si>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</si>
  <si>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</si>
  <si>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</si>
  <si>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</si>
  <si>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</si>
  <si>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</si>
  <si>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</si>
  <si>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</si>
  <si>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</si>
  <si>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</si>
  <si>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</si>
  <si>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</si>
  <si>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</si>
  <si>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</si>
  <si>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</si>
  <si>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</si>
  <si>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</si>
  <si>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</si>
  <si>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</si>
  <si>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</si>
  <si>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</si>
  <si>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</si>
  <si>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</si>
  <si>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</si>
  <si>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</si>
  <si>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</si>
  <si>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</si>
  <si>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</si>
  <si>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</si>
  <si>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</si>
  <si>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</si>
  <si>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</si>
  <si>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</si>
  <si>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</si>
  <si>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</si>
  <si>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</si>
  <si>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</si>
  <si>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</si>
  <si>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</si>
  <si>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</si>
  <si>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</si>
  <si>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</si>
  <si>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</si>
  <si>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</si>
  <si>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</si>
  <si>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</si>
  <si>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</si>
  <si>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</si>
  <si>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</si>
  <si>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</si>
  <si>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</si>
  <si>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</si>
  <si>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</si>
  <si>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</si>
  <si>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</si>
  <si>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</si>
  <si>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</si>
  <si>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</si>
  <si>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</si>
  <si>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</si>
  <si>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</si>
  <si>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</si>
  <si>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</si>
  <si>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</si>
  <si>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</si>
  <si>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</si>
  <si>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</si>
  <si>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</si>
  <si>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</si>
  <si>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</si>
  <si>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</si>
  <si>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</si>
  <si>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</si>
  <si>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</si>
  <si>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</si>
  <si>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</si>
  <si>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</si>
  <si>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</si>
  <si>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</si>
  <si>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</si>
  <si>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</si>
  <si>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</si>
  <si>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</si>
  <si>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</si>
  <si>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</si>
  <si>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</si>
  <si>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</si>
  <si>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</si>
  <si>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</si>
  <si>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</si>
  <si>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</si>
  <si>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</si>
  <si>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</si>
  <si>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</si>
  <si>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</si>
  <si>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</si>
  <si>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</si>
  <si>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</si>
  <si>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</si>
  <si>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</si>
  <si>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</si>
  <si>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</si>
  <si>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</si>
  <si>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</si>
  <si>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</si>
  <si>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</si>
  <si>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</si>
  <si>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</si>
  <si>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</si>
  <si>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</si>
  <si>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</si>
  <si>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</si>
  <si>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</si>
  <si>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</si>
  <si>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</si>
  <si>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</si>
  <si>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</si>
  <si>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</si>
  <si>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</si>
  <si>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</si>
  <si>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</si>
  <si>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</si>
  <si>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</si>
  <si>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</si>
  <si>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</si>
  <si>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</si>
  <si>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</si>
  <si>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</si>
  <si>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</si>
  <si>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</si>
  <si>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</si>
  <si>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</si>
  <si>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</si>
  <si>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</si>
  <si>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</si>
  <si>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</si>
  <si>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</si>
  <si>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</si>
  <si>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</si>
  <si>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</si>
  <si>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</si>
  <si>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</si>
  <si>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</si>
  <si>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</si>
  <si>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</si>
  <si>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</si>
  <si>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</si>
  <si>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</si>
  <si>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</si>
  <si>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</si>
  <si>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</si>
  <si>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</si>
  <si>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</si>
  <si>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</si>
  <si>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</si>
  <si>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</si>
  <si>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</si>
  <si>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</si>
  <si>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</si>
  <si>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</si>
  <si>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</si>
  <si>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</si>
  <si>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</si>
  <si>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</si>
  <si>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</si>
  <si>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</si>
  <si>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</si>
  <si>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</si>
  <si>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</si>
  <si>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</si>
  <si>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</si>
  <si>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</si>
  <si>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</si>
  <si>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</si>
  <si>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</si>
  <si>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</si>
  <si>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</si>
  <si>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</si>
  <si>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</si>
  <si>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</si>
  <si>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</si>
  <si>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</si>
  <si>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</si>
  <si>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</si>
  <si>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</si>
  <si>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</si>
  <si>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</si>
  <si>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</si>
  <si>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</si>
  <si>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</si>
  <si>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</si>
  <si>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</si>
  <si>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</si>
  <si>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</si>
  <si>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</si>
  <si>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</si>
  <si>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</si>
  <si>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</si>
  <si>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</si>
  <si>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</si>
  <si>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</si>
  <si>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</si>
  <si>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</si>
  <si>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</si>
  <si>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</si>
  <si>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</si>
  <si>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</si>
  <si>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</si>
  <si>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</si>
  <si>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</si>
  <si>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</si>
  <si>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</si>
  <si>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</si>
  <si>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</si>
  <si>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</si>
  <si>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</si>
  <si>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</si>
  <si>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</si>
  <si>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</si>
  <si>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</si>
  <si>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</si>
  <si>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</si>
  <si>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</si>
  <si>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</si>
  <si>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</si>
  <si>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</si>
  <si>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</si>
  <si>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</si>
  <si>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</si>
  <si>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</si>
  <si>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</si>
  <si>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</si>
  <si>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</si>
  <si>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</si>
  <si>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</si>
  <si>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</si>
  <si>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</si>
  <si>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</si>
  <si>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</si>
  <si>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</si>
  <si>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</si>
  <si>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</si>
  <si>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</si>
  <si>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</si>
  <si>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</si>
  <si>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</si>
  <si>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</si>
  <si>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</si>
  <si>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</si>
  <si>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</si>
  <si>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</si>
  <si>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</si>
  <si>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</si>
  <si>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</si>
  <si>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</si>
  <si>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</si>
  <si>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</si>
  <si>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</si>
  <si>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</si>
  <si>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</si>
  <si>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</si>
  <si>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</si>
  <si>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</si>
  <si>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</si>
  <si>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</si>
  <si>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</si>
  <si>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</si>
  <si>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</si>
  <si>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</si>
  <si>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</si>
  <si>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</si>
  <si>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</si>
  <si>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</si>
  <si>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</si>
  <si>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</si>
  <si>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</si>
  <si>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</si>
  <si>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</si>
  <si>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</si>
  <si>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</si>
  <si>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</si>
  <si>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</si>
  <si>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</si>
  <si>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</si>
  <si>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</si>
  <si>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</si>
  <si>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</si>
  <si>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</si>
  <si>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</si>
  <si>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</si>
  <si>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</si>
  <si>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</si>
  <si>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</si>
  <si>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</si>
  <si>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</si>
  <si>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</si>
  <si>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</si>
  <si>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</si>
  <si>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</si>
  <si>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</si>
  <si>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</si>
  <si>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</si>
  <si>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</si>
  <si>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</si>
  <si>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</si>
  <si>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</si>
  <si>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</si>
  <si>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</si>
  <si>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</si>
  <si>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</si>
  <si>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</si>
  <si>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</si>
  <si>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</si>
  <si>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</si>
  <si>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</si>
  <si>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</si>
  <si>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</si>
  <si>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</si>
  <si>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</si>
  <si>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</si>
  <si>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</si>
  <si>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</si>
  <si>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</si>
  <si>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</si>
  <si>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</si>
  <si>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</si>
  <si>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</si>
  <si>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</si>
  <si>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</si>
  <si>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</si>
  <si>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</si>
  <si>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</si>
  <si>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</si>
  <si>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</si>
  <si>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</si>
  <si>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</si>
  <si>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</si>
  <si>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</si>
  <si>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</si>
  <si>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</si>
  <si>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</si>
  <si>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</si>
  <si>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</si>
  <si>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</si>
  <si>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</si>
  <si>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</si>
  <si>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</si>
  <si>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</si>
  <si>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</si>
  <si>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</si>
  <si>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</si>
  <si>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</si>
  <si>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</si>
  <si>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</si>
  <si>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</si>
  <si>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</si>
  <si>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</si>
  <si>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</si>
  <si>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</si>
  <si>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</si>
  <si>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</si>
  <si>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</si>
  <si>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</si>
  <si>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</si>
  <si>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</si>
  <si>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</si>
  <si>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</si>
  <si>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</si>
  <si>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</si>
  <si>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</si>
  <si>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</si>
  <si>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</si>
  <si>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</si>
  <si>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</si>
  <si>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</si>
  <si>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</si>
  <si>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</si>
  <si>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</si>
  <si>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</si>
  <si>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</si>
  <si>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</si>
  <si>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</si>
  <si>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</si>
  <si>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</si>
  <si>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</si>
  <si>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</si>
  <si>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</si>
  <si>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</si>
  <si>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</si>
  <si>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</si>
  <si>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</si>
  <si>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</si>
  <si>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</si>
  <si>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</si>
  <si>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</si>
  <si>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</si>
  <si>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</si>
  <si>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</si>
  <si>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</si>
  <si>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</si>
  <si>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</si>
  <si>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</si>
  <si>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</si>
  <si>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</si>
  <si>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</si>
  <si>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</si>
  <si>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</si>
  <si>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</si>
  <si>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</si>
  <si>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</si>
  <si>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</si>
  <si>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</si>
  <si>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</si>
  <si>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</si>
  <si>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</si>
  <si>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</si>
  <si>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</si>
  <si>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</si>
  <si>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</si>
  <si>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</si>
  <si>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</si>
  <si>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</si>
  <si>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</si>
  <si>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</si>
  <si>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</si>
  <si>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</si>
  <si>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</si>
  <si>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</si>
  <si>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</si>
  <si>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</si>
  <si>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</si>
  <si>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</si>
  <si>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</si>
  <si>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</si>
  <si>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</si>
  <si>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</si>
  <si>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</si>
  <si>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</si>
  <si>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</si>
  <si>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</si>
  <si>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</si>
  <si>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</si>
  <si>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</si>
  <si>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</si>
  <si>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</si>
  <si>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</si>
  <si>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</si>
  <si>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</si>
  <si>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</si>
  <si>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</si>
  <si>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</si>
  <si>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</si>
  <si>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</si>
  <si>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</si>
  <si>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</si>
  <si>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</si>
  <si>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</si>
  <si>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</si>
  <si>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</si>
  <si>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</si>
  <si>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</si>
  <si>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</si>
  <si>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</si>
  <si>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</si>
  <si>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</si>
  <si>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</si>
  <si>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</si>
  <si>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</si>
  <si>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</si>
  <si>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</si>
  <si>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</si>
  <si>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</si>
  <si>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</si>
  <si>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</si>
  <si>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</si>
  <si>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</si>
  <si>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</si>
  <si>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</si>
  <si>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</si>
  <si>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</si>
  <si>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</si>
  <si>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</si>
  <si>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</si>
  <si>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</si>
  <si>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</si>
  <si>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</si>
  <si>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</si>
  <si>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</si>
  <si>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</si>
  <si>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</si>
  <si>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</si>
  <si>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</si>
  <si>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</si>
  <si>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</si>
  <si>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</si>
  <si>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</si>
  <si>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</si>
  <si>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</si>
  <si>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</si>
  <si>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</si>
  <si>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</si>
  <si>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</si>
  <si>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</si>
  <si>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</si>
  <si>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</si>
  <si>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</si>
  <si>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</si>
  <si>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</si>
  <si>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</si>
  <si>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</si>
  <si>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</si>
  <si>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</si>
  <si>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</si>
  <si>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</si>
  <si>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</si>
  <si>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</si>
  <si>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</si>
  <si>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</si>
  <si>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</si>
  <si>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</si>
  <si>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</si>
  <si>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</si>
  <si>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</si>
  <si>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</si>
  <si>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</si>
  <si>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</si>
  <si>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</si>
  <si>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</si>
  <si>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</si>
  <si>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</si>
  <si>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</si>
  <si>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</si>
  <si>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</si>
  <si>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</si>
  <si>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</si>
  <si>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</si>
  <si>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</si>
  <si>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</si>
  <si>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</si>
  <si>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</si>
  <si>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</si>
  <si>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</si>
  <si>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</si>
  <si>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</si>
  <si>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</si>
  <si>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</si>
  <si>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</si>
  <si>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</si>
  <si>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</si>
  <si>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</si>
  <si>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</si>
  <si>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</si>
  <si>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</si>
  <si>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</si>
  <si>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</si>
  <si>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</si>
  <si>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</si>
  <si>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</si>
  <si>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</si>
  <si>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</si>
  <si>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</si>
  <si>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</si>
  <si>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</si>
  <si>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</si>
  <si>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</si>
  <si>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</si>
  <si>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</si>
  <si>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</si>
  <si>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</si>
  <si>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</si>
  <si>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</si>
  <si>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</si>
  <si>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</si>
  <si>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</si>
  <si>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</si>
  <si>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</si>
  <si>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</si>
  <si>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</si>
  <si>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</si>
  <si>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</si>
  <si>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</si>
  <si>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</si>
  <si>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</si>
  <si>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</si>
  <si>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</si>
  <si>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</si>
  <si>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</si>
  <si>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</si>
  <si>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</si>
  <si>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</si>
  <si>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</si>
  <si>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</si>
  <si>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</si>
  <si>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</si>
  <si>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</si>
  <si>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</si>
  <si>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</si>
  <si>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</si>
  <si>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</si>
  <si>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</si>
  <si>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</si>
  <si>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</si>
  <si>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</si>
  <si>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</si>
  <si>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</si>
  <si>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</si>
  <si>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</si>
  <si>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</si>
  <si>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</si>
  <si>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</si>
  <si>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</si>
  <si>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</si>
  <si>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</si>
  <si>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</si>
  <si>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</si>
  <si>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</si>
  <si>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</si>
  <si>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</si>
  <si>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</si>
  <si>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</si>
  <si>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</si>
  <si>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</si>
  <si>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</si>
  <si>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</si>
  <si>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</si>
  <si>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</si>
  <si>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</si>
  <si>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</si>
  <si>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</si>
  <si>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</si>
  <si>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</si>
  <si>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</si>
  <si>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</si>
  <si>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</si>
  <si>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</si>
  <si>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</si>
  <si>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</si>
  <si>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</si>
  <si>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</si>
  <si>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</si>
  <si>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</si>
  <si>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</si>
  <si>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</si>
  <si>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</si>
  <si>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</si>
  <si>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</si>
  <si>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</si>
  <si>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</si>
  <si>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</si>
  <si>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</si>
  <si>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</si>
  <si>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</si>
  <si>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</si>
  <si>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</si>
  <si>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</si>
  <si>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</si>
  <si>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</si>
  <si>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</si>
  <si>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</si>
  <si>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</si>
  <si>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</si>
  <si>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</si>
  <si>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</si>
  <si>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</si>
  <si>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</si>
  <si>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</si>
  <si>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</si>
  <si>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</si>
  <si>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</si>
  <si>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</si>
  <si>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</si>
  <si>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</si>
  <si>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</si>
  <si>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</si>
  <si>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</si>
  <si>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</si>
  <si>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</si>
  <si>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</si>
  <si>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</si>
  <si>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</si>
  <si>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</si>
  <si>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</si>
  <si>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</si>
  <si>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</si>
  <si>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</si>
  <si>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</si>
  <si>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</si>
  <si>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</si>
  <si>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</si>
  <si>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</si>
  <si>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</si>
  <si>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</si>
  <si>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</si>
  <si>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</si>
  <si>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</si>
  <si>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</si>
  <si>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</si>
  <si>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</si>
  <si>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</si>
  <si>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</si>
  <si>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</si>
  <si>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</si>
  <si>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</si>
  <si>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</si>
  <si>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</si>
  <si>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</si>
  <si>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</si>
  <si>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</si>
  <si>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</si>
  <si>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</si>
  <si>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</si>
  <si>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</si>
  <si>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</si>
  <si>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</si>
  <si>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</si>
  <si>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</si>
  <si>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</si>
  <si>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</si>
  <si>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</si>
  <si>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</si>
  <si>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</si>
  <si>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</si>
  <si>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</si>
  <si>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</si>
  <si>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</si>
  <si>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</si>
  <si>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</si>
  <si>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</si>
  <si>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</si>
  <si>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</si>
  <si>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</si>
  <si>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</si>
  <si>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</si>
  <si>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</si>
  <si>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</si>
  <si>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</si>
  <si>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</si>
  <si>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</si>
  <si>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</si>
  <si>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</si>
  <si>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</si>
  <si>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</si>
  <si>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</si>
  <si>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</si>
  <si>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</si>
  <si>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</si>
  <si>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</si>
  <si>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</si>
  <si>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</si>
  <si>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</si>
  <si>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</si>
  <si>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</si>
  <si>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</si>
  <si>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</si>
  <si>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</si>
  <si>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</si>
  <si>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</si>
  <si>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</si>
  <si>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</si>
  <si>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</si>
  <si>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</si>
  <si>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</si>
  <si>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</si>
  <si>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</si>
  <si>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</si>
  <si>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</si>
  <si>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</si>
  <si>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</si>
  <si>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</si>
  <si>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</si>
  <si>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</si>
  <si>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</si>
  <si>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</si>
  <si>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</si>
  <si>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</si>
  <si>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</si>
  <si>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</si>
  <si>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</si>
  <si>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</si>
  <si>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</si>
  <si>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</si>
  <si>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</si>
  <si>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</si>
  <si>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</si>
  <si>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</si>
  <si>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</si>
  <si>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</si>
  <si>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</si>
  <si>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</si>
  <si>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</si>
  <si>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</si>
  <si>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</si>
  <si>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</si>
  <si>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</si>
  <si>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</si>
  <si>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</si>
  <si>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</si>
  <si>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</si>
  <si>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</si>
  <si>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</si>
  <si>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</si>
  <si>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</si>
  <si>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</si>
  <si>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</si>
  <si>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</si>
  <si>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</si>
  <si>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</si>
  <si>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</si>
  <si>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</si>
  <si>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</si>
  <si>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</si>
  <si>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</si>
  <si>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</si>
  <si>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</si>
  <si>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</si>
  <si>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</si>
  <si>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</si>
  <si>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</si>
  <si>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</si>
  <si>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</si>
  <si>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</si>
  <si>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</si>
  <si>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</si>
  <si>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</si>
  <si>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</si>
  <si>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</si>
  <si>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</si>
  <si>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</si>
  <si>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</si>
  <si>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</si>
  <si>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</si>
  <si>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</si>
  <si>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</si>
  <si>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</si>
  <si>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</si>
  <si>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</si>
  <si>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</si>
  <si>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</si>
  <si>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</si>
  <si>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</si>
  <si>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</si>
  <si>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</si>
  <si>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</si>
  <si>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</si>
  <si>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</si>
  <si>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</si>
  <si>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</si>
  <si>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</si>
  <si>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</si>
  <si>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</si>
  <si>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</si>
  <si>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</si>
  <si>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</si>
  <si>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</si>
  <si>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</si>
  <si>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</si>
  <si>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</si>
  <si>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</si>
  <si>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</si>
  <si>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</si>
  <si>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</si>
  <si>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</si>
  <si>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</si>
  <si>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</si>
  <si>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</si>
  <si>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</si>
  <si>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</si>
  <si>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</si>
  <si>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</si>
  <si>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</si>
  <si>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</si>
  <si>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</si>
  <si>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</si>
  <si>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</si>
  <si>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</si>
  <si>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</si>
  <si>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</si>
  <si>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</si>
  <si>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</si>
  <si>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</si>
  <si>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</si>
  <si>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</si>
  <si>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</si>
  <si>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</si>
  <si>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</si>
  <si>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</si>
  <si>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</si>
  <si>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</si>
  <si>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</si>
  <si>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</si>
  <si>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</si>
  <si>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</si>
  <si>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</si>
  <si>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</si>
  <si>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</si>
  <si>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</si>
  <si>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</si>
  <si>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</si>
  <si>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</si>
  <si>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</si>
  <si>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</si>
  <si>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</si>
  <si>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</si>
  <si>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</si>
  <si>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</si>
  <si>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</si>
  <si>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</si>
  <si>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</si>
  <si>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</si>
  <si>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</si>
  <si>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</si>
  <si>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</si>
  <si>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</si>
  <si>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</si>
  <si>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</si>
  <si>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</si>
  <si>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</si>
  <si>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</si>
  <si>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</si>
  <si>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</si>
  <si>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</si>
  <si>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</si>
  <si>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</si>
  <si>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</si>
  <si>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</si>
  <si>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</si>
  <si>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</si>
  <si>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</si>
  <si>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</si>
  <si>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</si>
  <si>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</si>
  <si>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</si>
  <si>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</si>
  <si>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</si>
  <si>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</si>
  <si>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</si>
  <si>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</si>
  <si>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</si>
  <si>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</si>
  <si>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</si>
  <si>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</si>
  <si>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</si>
  <si>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</si>
  <si>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</si>
  <si>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</si>
  <si>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</si>
  <si>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</si>
  <si>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</si>
  <si>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</si>
  <si>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</si>
  <si>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</si>
  <si>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</si>
  <si>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</si>
  <si>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</si>
  <si>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</si>
  <si>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</si>
  <si>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</si>
  <si>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</si>
  <si>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</si>
  <si>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</si>
  <si>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</si>
  <si>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</si>
  <si>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</si>
  <si>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</si>
  <si>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</si>
  <si>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</si>
  <si>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</si>
  <si>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</si>
  <si>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</si>
  <si>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</si>
  <si>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</si>
  <si>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</si>
  <si>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</si>
  <si>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</si>
  <si>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</si>
  <si>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</si>
  <si>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</si>
  <si>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</si>
  <si>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</si>
  <si>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</si>
  <si>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</si>
  <si>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</si>
  <si>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</si>
  <si>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</si>
  <si>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</si>
  <si>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</si>
  <si>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</si>
  <si>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</si>
  <si>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</si>
  <si>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</si>
  <si>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</si>
  <si>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</si>
  <si>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</si>
  <si>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</si>
  <si>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</si>
  <si>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</si>
  <si>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</si>
  <si>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</si>
  <si>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</si>
  <si>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</si>
  <si>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</si>
  <si>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</si>
  <si>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</si>
  <si>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</si>
  <si>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</si>
  <si>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</si>
  <si>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</si>
  <si>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</si>
  <si>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</si>
  <si>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</si>
  <si>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</si>
  <si>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</si>
  <si>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</si>
  <si>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</si>
  <si>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</si>
  <si>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</si>
  <si>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</si>
  <si>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</si>
  <si>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</si>
  <si>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</si>
  <si>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</si>
  <si>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</si>
  <si>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</si>
  <si>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</si>
  <si>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</si>
  <si>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</si>
  <si>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</si>
  <si>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</si>
  <si>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</si>
  <si>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</si>
  <si>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</si>
  <si>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</si>
  <si>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</si>
  <si>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</si>
  <si>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</si>
  <si>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</si>
  <si>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</si>
  <si>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</si>
  <si>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</si>
  <si>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</si>
  <si>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</si>
  <si>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</si>
  <si>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</si>
  <si>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</si>
  <si>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</si>
  <si>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</si>
  <si>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</si>
  <si>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</si>
  <si>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</si>
  <si>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</si>
  <si>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</si>
  <si>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</si>
  <si>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</si>
  <si>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</si>
  <si>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</si>
  <si>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</si>
  <si>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</si>
  <si>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</si>
  <si>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</si>
  <si>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</si>
  <si>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</si>
  <si>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</si>
  <si>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</si>
  <si>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</si>
  <si>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</si>
  <si>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</si>
  <si>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</si>
  <si>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</si>
  <si>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</si>
  <si>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</si>
  <si>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</si>
  <si>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</si>
  <si>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</si>
  <si>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</si>
  <si>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</si>
  <si>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</si>
  <si>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</si>
  <si>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</si>
  <si>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</si>
  <si>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</si>
  <si>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</si>
  <si>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</si>
  <si>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</si>
  <si>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</si>
  <si>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</si>
  <si>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</si>
  <si>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</si>
  <si>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</si>
  <si>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</si>
  <si>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</si>
  <si>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</si>
  <si>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</si>
  <si>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</si>
  <si>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</si>
  <si>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</si>
  <si>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</si>
  <si>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</si>
  <si>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</si>
  <si>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</si>
  <si>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</si>
  <si>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</si>
  <si>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</si>
  <si>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</si>
  <si>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</si>
  <si>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</si>
  <si>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</si>
  <si>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</si>
  <si>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</si>
  <si>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</si>
  <si>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</si>
  <si>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</si>
  <si>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</si>
  <si>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</si>
  <si>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</si>
  <si>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</si>
  <si>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</si>
  <si>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</si>
  <si>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</si>
  <si>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</si>
  <si>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</si>
  <si>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</si>
  <si>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</si>
  <si>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</si>
  <si>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</si>
  <si>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</si>
  <si>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</si>
  <si>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</si>
  <si>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</si>
  <si>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</si>
  <si>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</si>
  <si>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</si>
  <si>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</si>
  <si>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</si>
  <si>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</si>
  <si>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</si>
  <si>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</si>
  <si>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</si>
  <si>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</si>
  <si>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</si>
  <si>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</si>
  <si>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</si>
  <si>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</si>
  <si>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</si>
  <si>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</si>
  <si>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</si>
  <si>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</si>
  <si>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</si>
  <si>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</si>
  <si>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</si>
  <si>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</si>
  <si>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</si>
  <si>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</si>
  <si>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</si>
  <si>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</si>
  <si>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</si>
  <si>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</si>
  <si>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</si>
  <si>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</si>
  <si>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</si>
  <si>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</si>
  <si>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</si>
  <si>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</si>
  <si>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</si>
  <si>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</si>
  <si>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</si>
  <si>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</si>
  <si>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</si>
  <si>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</si>
  <si>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</si>
  <si>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</si>
  <si>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</si>
  <si>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</si>
  <si>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</si>
  <si>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</si>
  <si>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</si>
  <si>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</si>
  <si>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</si>
  <si>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</si>
  <si>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</si>
  <si>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</si>
  <si>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</si>
  <si>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</si>
  <si>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</si>
  <si>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</si>
  <si>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</si>
  <si>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</si>
  <si>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</si>
  <si>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</si>
  <si>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</si>
  <si>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</si>
  <si>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</si>
  <si>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</si>
  <si>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</si>
  <si>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</si>
  <si>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</si>
  <si>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</si>
  <si>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</si>
  <si>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</si>
  <si>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</si>
  <si>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</si>
  <si>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</si>
  <si>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</si>
  <si>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</si>
  <si>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</si>
  <si>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</si>
  <si>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</si>
  <si>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</si>
  <si>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</si>
  <si>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</si>
  <si>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</si>
  <si>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</si>
  <si>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</si>
  <si>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</si>
  <si>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</si>
  <si>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</si>
  <si>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</si>
  <si>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</si>
  <si>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</si>
  <si>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</si>
  <si>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</si>
  <si>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</si>
  <si>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</si>
  <si>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</si>
  <si>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</si>
  <si>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</si>
  <si>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</si>
  <si>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</si>
  <si>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</si>
  <si>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</si>
  <si>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</si>
  <si>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</si>
  <si>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</si>
  <si>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</si>
  <si>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</si>
  <si>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</si>
  <si>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</si>
  <si>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</si>
  <si>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</si>
  <si>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</si>
  <si>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</si>
  <si>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</si>
  <si>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</si>
  <si>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</si>
  <si>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</si>
  <si>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</si>
  <si>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</si>
  <si>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</si>
  <si>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</si>
  <si>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</si>
  <si>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</si>
  <si>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</si>
  <si>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</si>
  <si>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</si>
  <si>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</si>
  <si>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</si>
  <si>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</si>
  <si>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</si>
  <si>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</si>
  <si>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</si>
  <si>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</si>
  <si>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</si>
  <si>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</si>
  <si>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</si>
  <si>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</si>
  <si>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</si>
  <si>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</si>
  <si>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</si>
  <si>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</si>
  <si>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</si>
  <si>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</si>
  <si>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</si>
  <si>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</si>
  <si>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</si>
  <si>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</si>
  <si>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</si>
  <si>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</si>
  <si>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</si>
  <si>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</si>
  <si>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</si>
  <si>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</si>
  <si>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</si>
  <si>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</si>
  <si>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</si>
  <si>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</si>
  <si>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</si>
  <si>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</si>
  <si>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</si>
  <si>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</si>
  <si>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</si>
  <si>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</si>
  <si>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</si>
  <si>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</si>
  <si>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</si>
  <si>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</si>
  <si>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</si>
  <si>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</si>
  <si>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</si>
  <si>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</si>
  <si>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</si>
  <si>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</si>
  <si>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</si>
  <si>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</si>
  <si>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</si>
  <si>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</si>
  <si>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</si>
  <si>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</si>
  <si>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</si>
  <si>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</si>
  <si>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</si>
  <si>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</si>
  <si>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</si>
  <si>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</si>
  <si>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</si>
  <si>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</si>
  <si>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</si>
  <si>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</si>
  <si>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</si>
  <si>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</si>
  <si>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</si>
  <si>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</si>
  <si>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</si>
  <si>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</si>
  <si>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</si>
  <si>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</si>
  <si>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</si>
  <si>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</si>
  <si>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</si>
  <si>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</si>
  <si>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</si>
  <si>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</si>
  <si>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</si>
  <si>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</si>
  <si>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</si>
  <si>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</si>
  <si>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</si>
  <si>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</si>
  <si>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</si>
  <si>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</si>
  <si>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</si>
  <si>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</si>
  <si>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</si>
  <si>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</si>
  <si>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</si>
  <si>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</si>
  <si>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</si>
  <si>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</si>
  <si>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</si>
  <si>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</si>
  <si>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</si>
  <si>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</si>
  <si>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</si>
  <si>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</si>
  <si>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</si>
  <si>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</si>
  <si>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</si>
  <si>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</si>
  <si>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</si>
  <si>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</si>
  <si>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</si>
  <si>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</si>
  <si>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</si>
  <si>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</si>
  <si>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</si>
  <si>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</si>
  <si>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</si>
  <si>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</si>
  <si>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</si>
  <si>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</si>
  <si>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</si>
  <si>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</si>
  <si>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</si>
  <si>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</si>
  <si>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</si>
  <si>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</si>
  <si>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</si>
  <si>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</si>
  <si>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</si>
  <si>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</si>
  <si>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</si>
  <si>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</si>
  <si>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</si>
  <si>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</si>
  <si>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</si>
  <si>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</si>
  <si>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</si>
  <si>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</si>
  <si>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</si>
  <si>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</si>
  <si>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</si>
  <si>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</si>
  <si>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</si>
  <si>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</si>
  <si>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</si>
  <si>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</si>
  <si>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</si>
  <si>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</si>
  <si>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</si>
  <si>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</si>
  <si>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</si>
  <si>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</si>
  <si>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</si>
  <si>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</si>
  <si>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</si>
  <si>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</si>
  <si>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</si>
  <si>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</si>
  <si>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</si>
  <si>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</si>
  <si>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</si>
  <si>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</si>
  <si>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</si>
  <si>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</si>
  <si>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</si>
  <si>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</si>
  <si>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</si>
  <si>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</si>
  <si>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</si>
  <si>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</si>
  <si>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</si>
  <si>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</si>
  <si>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</si>
  <si>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</si>
  <si>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</si>
  <si>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</si>
  <si>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</si>
  <si>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</si>
  <si>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</si>
  <si>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</si>
  <si>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</si>
  <si>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</si>
  <si>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</si>
  <si>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</si>
  <si>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</si>
  <si>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</si>
  <si>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</si>
  <si>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</si>
  <si>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</si>
  <si>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</si>
  <si>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</si>
  <si>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</si>
  <si>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</si>
  <si>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</si>
  <si>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</si>
  <si>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</si>
  <si>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</si>
  <si>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</si>
  <si>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</si>
  <si>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</si>
  <si>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</si>
  <si>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</si>
  <si>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</si>
  <si>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</si>
  <si>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</si>
  <si>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</si>
  <si>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</si>
  <si>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</si>
  <si>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</si>
  <si>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</si>
  <si>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</si>
  <si>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</si>
  <si>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</si>
  <si>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</si>
  <si>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</si>
  <si>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</si>
  <si>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</si>
  <si>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</si>
  <si>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</si>
  <si>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</si>
  <si>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</si>
  <si>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</si>
  <si>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</si>
  <si>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</si>
  <si>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</si>
  <si>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</si>
  <si>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</si>
  <si>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</si>
  <si>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</si>
  <si>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</si>
  <si>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</si>
  <si>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</si>
  <si>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</si>
  <si>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</si>
  <si>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</si>
  <si>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</si>
  <si>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</si>
  <si>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</si>
  <si>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</si>
  <si>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</si>
  <si>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</si>
  <si>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</si>
  <si>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</si>
  <si>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</si>
  <si>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</si>
  <si>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</si>
  <si>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</si>
  <si>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</si>
  <si>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</si>
  <si>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</si>
  <si>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</si>
  <si>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</si>
  <si>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</si>
  <si>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</si>
  <si>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</si>
  <si>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</si>
  <si>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</si>
  <si>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</si>
  <si>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</si>
  <si>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</si>
  <si>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</si>
  <si>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</si>
  <si>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</si>
  <si>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</si>
  <si>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</si>
  <si>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</si>
  <si>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</si>
  <si>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</si>
  <si>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</si>
  <si>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</si>
  <si>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</si>
  <si>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</si>
  <si>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</si>
  <si>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</si>
  <si>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</si>
  <si>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</si>
  <si>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</si>
  <si>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</si>
  <si>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</si>
  <si>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</si>
  <si>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</si>
  <si>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</si>
  <si>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</si>
  <si>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</si>
  <si>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</si>
  <si>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</si>
  <si>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</si>
  <si>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</si>
  <si>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</si>
  <si>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</si>
  <si>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</si>
  <si>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</si>
  <si>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</si>
  <si>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</si>
  <si>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</si>
  <si>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</si>
  <si>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</si>
  <si>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</si>
  <si>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</si>
  <si>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</si>
  <si>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</si>
  <si>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</si>
  <si>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</si>
  <si>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</si>
  <si>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</si>
  <si>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</si>
  <si>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</si>
  <si>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</si>
  <si>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</si>
  <si>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</si>
  <si>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</si>
  <si>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</si>
  <si>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</si>
  <si>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</si>
  <si>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</si>
  <si>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</si>
  <si>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</si>
  <si>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</si>
  <si>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</si>
  <si>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</si>
  <si>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</si>
  <si>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</si>
  <si>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</si>
  <si>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</si>
  <si>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</si>
  <si>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</si>
  <si>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</si>
  <si>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</si>
  <si>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</si>
  <si>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</si>
  <si>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</si>
  <si>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</si>
  <si>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</si>
  <si>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</si>
  <si>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</si>
  <si>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</si>
  <si>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</si>
  <si>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</si>
  <si>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</si>
  <si>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</si>
  <si>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</si>
  <si>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</si>
  <si>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</si>
  <si>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</si>
  <si>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</si>
  <si>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</si>
  <si>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</si>
  <si>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</si>
  <si>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</si>
  <si>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</si>
  <si>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</si>
  <si>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</si>
  <si>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</si>
  <si>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</si>
  <si>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</si>
  <si>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</si>
  <si>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</si>
  <si>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</si>
  <si>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</si>
  <si>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</si>
  <si>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</si>
  <si>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</si>
  <si>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</si>
  <si>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</si>
  <si>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</si>
  <si>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</si>
  <si>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</si>
  <si>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</si>
  <si>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</si>
  <si>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</si>
  <si>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</si>
  <si>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</si>
  <si>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</si>
  <si>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</si>
  <si>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</si>
  <si>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</si>
  <si>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</si>
  <si>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</si>
  <si>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</si>
  <si>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</si>
  <si>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</si>
  <si>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</si>
  <si>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</si>
  <si>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</si>
  <si>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</si>
  <si>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</si>
  <si>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</si>
  <si>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</si>
  <si>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</si>
  <si>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</si>
  <si>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</si>
  <si>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</si>
  <si>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</si>
  <si>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</si>
  <si>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</si>
  <si>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</si>
  <si>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</si>
  <si>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</si>
  <si>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</si>
  <si>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</si>
  <si>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</si>
  <si>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</si>
  <si>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</si>
  <si>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</si>
  <si>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</si>
  <si>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</si>
  <si>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</si>
  <si>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</si>
  <si>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</si>
  <si>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</si>
  <si>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</si>
  <si>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</si>
  <si>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</si>
  <si>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</si>
  <si>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</si>
  <si>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</si>
  <si>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</si>
  <si>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</si>
  <si>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</si>
  <si>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</si>
  <si>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</si>
  <si>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</si>
  <si>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</si>
  <si>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</si>
  <si>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</si>
  <si>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</si>
  <si>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</si>
  <si>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</si>
  <si>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</si>
  <si>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</si>
  <si>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</si>
  <si>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</si>
  <si>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</si>
  <si>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</si>
  <si>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</si>
  <si>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</si>
  <si>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</si>
  <si>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</si>
  <si>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</si>
  <si>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</si>
  <si>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</si>
  <si>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</si>
  <si>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</si>
  <si>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</si>
  <si>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</si>
  <si>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</si>
  <si>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</si>
  <si>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</si>
  <si>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</si>
  <si>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</si>
  <si>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</si>
  <si>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</si>
  <si>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</si>
  <si>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</si>
  <si>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</si>
  <si>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</si>
  <si>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</si>
  <si>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</si>
  <si>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</si>
  <si>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</si>
  <si>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</si>
  <si>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</si>
  <si>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</si>
  <si>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</si>
  <si>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</si>
  <si>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</si>
  <si>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</si>
  <si>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</si>
  <si>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</si>
  <si>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</si>
  <si>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</si>
  <si>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</si>
  <si>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</si>
  <si>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</si>
  <si>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</si>
  <si>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</si>
  <si>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</si>
  <si>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</si>
  <si>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</si>
  <si>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</si>
  <si>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</si>
  <si>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</si>
  <si>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</si>
  <si>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</si>
  <si>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</si>
  <si>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</si>
  <si>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</si>
  <si>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</si>
  <si>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</si>
  <si>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</si>
  <si>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</si>
  <si>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</si>
  <si>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</si>
  <si>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</si>
  <si>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</si>
  <si>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</si>
  <si>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</si>
  <si>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</si>
  <si>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</si>
  <si>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</si>
  <si>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</si>
  <si>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</si>
  <si>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</si>
  <si>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</si>
  <si>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</si>
  <si>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</si>
  <si>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</si>
  <si>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</si>
  <si>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</si>
  <si>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</si>
  <si>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</si>
  <si>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</si>
  <si>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</si>
  <si>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</si>
  <si>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</si>
  <si>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</si>
  <si>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</si>
  <si>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</si>
  <si>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</si>
  <si>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</si>
  <si>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</si>
  <si>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</si>
  <si>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</si>
  <si>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</si>
  <si>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</si>
  <si>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</si>
  <si>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</si>
  <si>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</si>
  <si>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</si>
  <si>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</si>
  <si>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</si>
  <si>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</si>
  <si>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</si>
  <si>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</si>
  <si>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</si>
  <si>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</si>
  <si>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</si>
  <si>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</si>
  <si>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</si>
  <si>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</si>
  <si>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</si>
  <si>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</si>
  <si>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</si>
  <si>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</si>
  <si>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</si>
  <si>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</si>
  <si>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</si>
  <si>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</si>
  <si>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</si>
  <si>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</si>
  <si>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</si>
  <si>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</si>
  <si>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</si>
  <si>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</si>
  <si>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</si>
  <si>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</si>
  <si>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</si>
  <si>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</si>
  <si>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</si>
  <si>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</si>
  <si>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</si>
  <si>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</si>
  <si>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</si>
  <si>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</si>
  <si>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</si>
  <si>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</si>
  <si>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</si>
  <si>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</si>
  <si>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</si>
  <si>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</si>
  <si>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</si>
  <si>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</si>
  <si>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</si>
  <si>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</si>
  <si>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</si>
  <si>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</si>
  <si>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</si>
  <si>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</si>
  <si>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</si>
  <si>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</si>
  <si>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</si>
  <si>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</si>
  <si>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</si>
  <si>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</si>
  <si>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</si>
  <si>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</si>
  <si>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</si>
  <si>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</si>
  <si>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</si>
  <si>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</si>
  <si>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</si>
  <si>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</si>
  <si>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</si>
  <si>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</si>
  <si>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</si>
  <si>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</si>
  <si>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</si>
  <si>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</si>
  <si>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</si>
  <si>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</si>
  <si>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</si>
  <si>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</si>
  <si>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</si>
  <si>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</si>
  <si>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</si>
  <si>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</si>
  <si>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</si>
  <si>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</si>
  <si>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</si>
  <si>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</si>
  <si>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</si>
  <si>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</si>
  <si>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</si>
  <si>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</si>
  <si>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</si>
  <si>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</si>
  <si>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</si>
  <si>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</si>
  <si>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</si>
  <si>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</si>
  <si>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</si>
  <si>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</si>
  <si>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</si>
  <si>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</si>
  <si>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</si>
  <si>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</si>
  <si>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</si>
  <si>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</si>
  <si>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</si>
  <si>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</si>
  <si>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</si>
  <si>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</si>
  <si>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</si>
  <si>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</si>
  <si>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</si>
  <si>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</si>
  <si>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</si>
  <si>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</si>
  <si>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</si>
  <si>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</si>
  <si>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</si>
  <si>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</si>
  <si>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</si>
  <si>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</si>
  <si>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</si>
  <si>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</si>
  <si>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</si>
  <si>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</si>
  <si>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</si>
  <si>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</si>
  <si>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</si>
  <si>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</si>
  <si>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</si>
  <si>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</si>
  <si>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</si>
  <si>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</si>
  <si>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</si>
  <si>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</si>
  <si>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</si>
  <si>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</si>
  <si>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</si>
  <si>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</si>
  <si>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</si>
  <si>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</si>
  <si>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</si>
  <si>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</si>
  <si>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</si>
  <si>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</si>
  <si>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</si>
  <si>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</si>
  <si>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</si>
  <si>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</si>
  <si>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</si>
  <si>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</si>
  <si>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</si>
  <si>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</si>
  <si>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</si>
  <si>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</si>
  <si>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</si>
  <si>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</si>
  <si>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</si>
  <si>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</si>
  <si>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</si>
  <si>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</si>
  <si>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</si>
  <si>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</si>
  <si>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</si>
  <si>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</si>
  <si>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</si>
  <si>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</si>
  <si>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</si>
  <si>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</si>
  <si>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</si>
  <si>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</si>
  <si>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</si>
  <si>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</si>
  <si>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</si>
  <si>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</si>
  <si>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</si>
  <si>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</si>
  <si>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</si>
  <si>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</si>
  <si>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</si>
  <si>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</si>
  <si>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</si>
  <si>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</si>
  <si>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</si>
  <si>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</si>
  <si>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</si>
  <si>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</si>
  <si>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</si>
  <si>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</si>
  <si>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</si>
  <si>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</si>
  <si>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</si>
  <si>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</si>
  <si>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</si>
  <si>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</si>
  <si>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</si>
  <si>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</si>
  <si>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</si>
  <si>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</si>
  <si>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</si>
  <si>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</si>
  <si>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</si>
  <si>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</si>
  <si>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</si>
  <si>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</si>
  <si>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</si>
  <si>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</si>
  <si>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</si>
  <si>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</si>
  <si>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</si>
  <si>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</si>
  <si>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</si>
  <si>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</si>
  <si>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</si>
  <si>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</si>
  <si>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</si>
  <si>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</si>
  <si>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</si>
  <si>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</si>
  <si>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</si>
  <si>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</si>
  <si>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</si>
  <si>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</si>
  <si>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</si>
  <si>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</si>
  <si>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</si>
  <si>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</si>
  <si>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</si>
  <si>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</si>
  <si>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</si>
  <si>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</si>
  <si>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</si>
  <si>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</si>
  <si>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</si>
  <si>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</si>
  <si>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</si>
  <si>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</si>
  <si>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</si>
  <si>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</si>
  <si>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</si>
  <si>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</si>
  <si>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</si>
  <si>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</si>
  <si>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</si>
  <si>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</si>
  <si>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</si>
  <si>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</si>
  <si>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</si>
  <si>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</si>
  <si>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</si>
  <si>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</si>
  <si>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</si>
  <si>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</si>
  <si>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</si>
  <si>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</si>
  <si>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</si>
  <si>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</si>
  <si>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</si>
  <si>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</si>
  <si>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</si>
  <si>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</si>
  <si>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</si>
  <si>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</si>
  <si>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</si>
  <si>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</si>
  <si>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</si>
  <si>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</si>
  <si>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</si>
  <si>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</si>
  <si>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</si>
  <si>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</si>
  <si>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</si>
  <si>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</si>
  <si>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</si>
  <si>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</si>
  <si>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</si>
  <si>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</si>
  <si>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</si>
  <si>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</si>
  <si>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</si>
  <si>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</si>
  <si>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</si>
  <si>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</si>
  <si>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</si>
  <si>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</si>
  <si>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</si>
  <si>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</si>
  <si>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</si>
  <si>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</si>
  <si>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</si>
  <si>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</si>
  <si>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</si>
  <si>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</si>
  <si>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</si>
  <si>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</si>
  <si>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</si>
  <si>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</si>
  <si>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</si>
  <si>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</si>
  <si>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</si>
  <si>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</si>
  <si>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</si>
  <si>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</si>
  <si>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</si>
  <si>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</si>
  <si>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</si>
  <si>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</si>
  <si>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</si>
  <si>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</si>
  <si>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</si>
  <si>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</si>
  <si>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</si>
  <si>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</si>
  <si>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</si>
  <si>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</si>
  <si>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</si>
  <si>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</si>
  <si>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</si>
  <si>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</si>
  <si>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</si>
  <si>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</si>
  <si>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</si>
  <si>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</si>
  <si>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</si>
  <si>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</si>
  <si>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</si>
  <si>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</si>
  <si>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</si>
  <si>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</si>
  <si>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</si>
  <si>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</si>
  <si>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</si>
  <si>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</si>
  <si>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</si>
  <si>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</si>
  <si>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</si>
  <si>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</si>
  <si>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</si>
  <si>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</si>
  <si>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</si>
  <si>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</si>
  <si>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</si>
  <si>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</si>
  <si>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</si>
  <si>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</si>
  <si>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</si>
  <si>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</si>
  <si>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</si>
  <si>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</si>
  <si>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</si>
  <si>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</si>
  <si>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</si>
  <si>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</si>
  <si>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</si>
  <si>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</si>
  <si>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</si>
  <si>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</si>
  <si>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</si>
  <si>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</si>
  <si>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</si>
  <si>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</si>
  <si>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</si>
  <si>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</si>
  <si>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</si>
  <si>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</si>
  <si>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</si>
  <si>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</si>
  <si>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</si>
  <si>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</si>
  <si>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</si>
  <si>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</si>
  <si>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</si>
  <si>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</si>
  <si>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</si>
  <si>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</si>
  <si>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</si>
  <si>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</si>
  <si>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</si>
  <si>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</si>
  <si>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</si>
  <si>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</si>
  <si>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</si>
  <si>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</si>
  <si>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</si>
  <si>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</si>
  <si>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</si>
  <si>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</si>
  <si>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</si>
  <si>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</si>
  <si>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</si>
  <si>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</si>
  <si>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</si>
  <si>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</si>
  <si>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</si>
  <si>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</si>
  <si>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</si>
  <si>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</si>
  <si>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</si>
  <si>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</si>
  <si>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</si>
  <si>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</si>
  <si>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</si>
  <si>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</si>
  <si>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</si>
  <si>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</si>
  <si>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</si>
  <si>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</si>
  <si>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</si>
  <si>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</si>
  <si>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</si>
  <si>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</si>
  <si>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</si>
  <si>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</si>
  <si>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</si>
  <si>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</si>
  <si>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</si>
  <si>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</si>
  <si>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</si>
  <si>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</si>
  <si>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</si>
  <si>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</si>
  <si>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</si>
  <si>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</si>
  <si>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</si>
  <si>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</si>
  <si>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</si>
  <si>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</si>
  <si>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</si>
  <si>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</si>
  <si>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</si>
  <si>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</si>
  <si>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</si>
  <si>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</si>
  <si>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</si>
  <si>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</si>
  <si>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</si>
  <si>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</si>
  <si>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</si>
  <si>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</si>
  <si>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</si>
  <si>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</si>
  <si>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</si>
  <si>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</si>
  <si>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</si>
  <si>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</si>
  <si>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</si>
  <si>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</si>
  <si>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</si>
  <si>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</si>
  <si>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</si>
  <si>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</si>
  <si>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</si>
  <si>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</si>
  <si>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</si>
  <si>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</si>
  <si>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</si>
  <si>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</si>
  <si>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</si>
  <si>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</si>
  <si>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</si>
  <si>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</si>
  <si>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</si>
  <si>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</si>
  <si>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</si>
  <si>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</si>
  <si>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</si>
  <si>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</si>
  <si>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</si>
  <si>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</si>
  <si>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</si>
  <si>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</si>
  <si>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</si>
  <si>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</si>
  <si>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</si>
  <si>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</si>
  <si>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</si>
  <si>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</si>
  <si>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</si>
  <si>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</si>
  <si>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</si>
  <si>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</si>
  <si>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</si>
  <si>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</si>
  <si>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</si>
  <si>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</si>
  <si>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</si>
  <si>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</si>
  <si>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</si>
  <si>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</si>
  <si>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</si>
  <si>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</si>
  <si>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</si>
  <si>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</si>
  <si>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</si>
  <si>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</si>
  <si>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</si>
  <si>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</si>
  <si>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</si>
  <si>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</si>
  <si>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</si>
  <si>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</si>
  <si>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</si>
  <si>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</si>
  <si>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</si>
  <si>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</si>
  <si>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</si>
  <si>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</si>
  <si>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</si>
  <si>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</si>
  <si>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</si>
  <si>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</si>
  <si>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</si>
  <si>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</si>
  <si>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</si>
  <si>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</si>
  <si>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</si>
  <si>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</si>
  <si>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</si>
  <si>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</si>
  <si>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</si>
  <si>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</si>
  <si>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</si>
  <si>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</si>
  <si>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</si>
  <si>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</si>
  <si>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</si>
  <si>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</si>
  <si>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</si>
  <si>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</si>
  <si>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</si>
  <si>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</si>
  <si>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</si>
  <si>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</si>
  <si>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</si>
  <si>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</si>
  <si>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</si>
  <si>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</si>
  <si>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</si>
  <si>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</si>
  <si>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</si>
  <si>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</si>
  <si>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</si>
  <si>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</si>
  <si>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</si>
  <si>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</si>
  <si>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</si>
  <si>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</si>
  <si>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</si>
  <si>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</si>
  <si>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</si>
  <si>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</si>
  <si>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</si>
  <si>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</si>
  <si>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</si>
  <si>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</si>
  <si>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</si>
  <si>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</si>
  <si>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</si>
  <si>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</si>
  <si>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</si>
  <si>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</si>
  <si>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</si>
  <si>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</si>
  <si>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</si>
  <si>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</si>
  <si>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</si>
  <si>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</si>
  <si>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</si>
  <si>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</si>
  <si>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</si>
  <si>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</si>
  <si>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</si>
  <si>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</si>
  <si>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</si>
  <si>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</si>
  <si>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</si>
  <si>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</si>
  <si>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</si>
  <si>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</si>
  <si>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</si>
  <si>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</si>
  <si>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</si>
  <si>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</si>
  <si>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</si>
  <si>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</si>
  <si>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</si>
  <si>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</si>
  <si>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</si>
  <si>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</si>
  <si>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</si>
  <si>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</si>
  <si>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</si>
  <si>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</si>
  <si>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</si>
  <si>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</si>
  <si>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</si>
  <si>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</si>
  <si>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</si>
  <si>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</si>
  <si>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</si>
  <si>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</si>
  <si>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</si>
  <si>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</si>
  <si>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</si>
  <si>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</si>
  <si>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</si>
  <si>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</si>
  <si>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</si>
  <si>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</si>
  <si>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</si>
  <si>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</si>
  <si>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</si>
  <si>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</si>
  <si>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</si>
  <si>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</si>
  <si>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</si>
  <si>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</si>
  <si>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</si>
  <si>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</si>
  <si>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</si>
  <si>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</si>
  <si>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</si>
  <si>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</si>
  <si>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</si>
  <si>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</si>
  <si>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</si>
  <si>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</si>
  <si>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</si>
  <si>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</si>
  <si>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</si>
  <si>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</si>
  <si>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</si>
  <si>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</si>
  <si>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</si>
  <si>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</si>
  <si>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</si>
  <si>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</si>
  <si>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</si>
  <si>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</si>
  <si>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</si>
  <si>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</si>
  <si>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</si>
  <si>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</si>
  <si>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</si>
  <si>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</si>
  <si>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</si>
  <si>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</si>
  <si>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</si>
  <si>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</si>
  <si>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</si>
  <si>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</si>
  <si>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</si>
  <si>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</si>
  <si>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</si>
  <si>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</si>
  <si>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</si>
  <si>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</si>
  <si>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</si>
  <si>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</si>
  <si>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</si>
  <si>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</si>
  <si>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</si>
  <si>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</si>
  <si>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</si>
  <si>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</si>
  <si>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</si>
  <si>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</si>
  <si>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</si>
  <si>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</si>
  <si>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</si>
  <si>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</si>
  <si>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</si>
  <si>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</si>
  <si>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</si>
  <si>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</si>
  <si>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</si>
  <si>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</si>
  <si>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</si>
  <si>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</si>
  <si>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</si>
  <si>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</si>
  <si>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</si>
  <si>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</si>
  <si>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</si>
  <si>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</si>
  <si>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</si>
  <si>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</si>
  <si>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</si>
  <si>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</si>
  <si>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</si>
  <si>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</si>
  <si>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</si>
  <si>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</si>
  <si>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</si>
  <si>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</si>
  <si>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</si>
  <si>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</si>
  <si>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</si>
  <si>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</si>
  <si>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</si>
  <si>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</si>
  <si>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</si>
  <si>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</si>
  <si>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</si>
  <si>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</si>
  <si>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</si>
  <si>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</si>
  <si>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</si>
  <si>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</si>
  <si>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</si>
  <si>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</si>
  <si>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</si>
  <si>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</si>
  <si>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</si>
  <si>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</si>
  <si>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</si>
  <si>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</si>
  <si>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</si>
  <si>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</si>
  <si>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</si>
  <si>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</si>
  <si>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</si>
  <si>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</si>
  <si>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</si>
  <si>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</si>
  <si>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</si>
  <si>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</si>
  <si>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</si>
  <si>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</si>
  <si>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</si>
  <si>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</si>
  <si>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</si>
  <si>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</si>
  <si>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</si>
  <si>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</si>
  <si>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</si>
  <si>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</si>
  <si>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</si>
  <si>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</si>
  <si>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</si>
  <si>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</si>
  <si>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</si>
  <si>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</si>
  <si>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</si>
  <si>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</si>
  <si>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</si>
  <si>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</si>
  <si>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</si>
  <si>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</si>
  <si>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</si>
  <si>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</si>
  <si>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</si>
  <si>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</si>
  <si>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</si>
  <si>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</si>
  <si>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</si>
  <si>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</si>
  <si>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</si>
  <si>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</si>
  <si>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</si>
  <si>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</si>
  <si>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</si>
  <si>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</si>
  <si>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</si>
  <si>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</si>
  <si>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</si>
  <si>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</si>
  <si>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</si>
  <si>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</si>
  <si>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</si>
  <si>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</si>
  <si>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</si>
  <si>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</si>
  <si>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</si>
  <si>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</si>
  <si>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</si>
  <si>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</si>
  <si>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</si>
  <si>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</si>
  <si>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</si>
  <si>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</si>
  <si>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</si>
  <si>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</si>
  <si>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</si>
  <si>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</si>
  <si>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</si>
  <si>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</si>
  <si>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</si>
  <si>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</si>
  <si>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</si>
  <si>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</si>
  <si>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</si>
  <si>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</si>
  <si>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</si>
  <si>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</si>
  <si>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</si>
  <si>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</si>
  <si>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</si>
  <si>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</si>
  <si>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</si>
  <si>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</si>
  <si>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</si>
  <si>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</si>
  <si>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</si>
  <si>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</si>
  <si>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</si>
  <si>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</si>
  <si>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</si>
  <si>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</si>
  <si>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</si>
  <si>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</si>
  <si>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</si>
  <si>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</si>
  <si>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</si>
  <si>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</si>
  <si>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</si>
  <si>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</si>
  <si>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</si>
  <si>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</si>
  <si>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</si>
  <si>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</si>
  <si>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</si>
  <si>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</si>
  <si>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</si>
  <si>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</si>
  <si>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</si>
  <si>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</si>
  <si>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</si>
  <si>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</si>
  <si>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</si>
  <si>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</si>
  <si>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</si>
  <si>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</si>
  <si>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</si>
  <si>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</si>
  <si>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</si>
  <si>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</si>
  <si>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</si>
  <si>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</si>
  <si>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</si>
  <si>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</si>
  <si>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</si>
  <si>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</si>
  <si>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</si>
  <si>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</si>
  <si>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</si>
  <si>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</si>
  <si>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</si>
  <si>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</si>
  <si>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</si>
  <si>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</si>
  <si>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</si>
  <si>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</si>
  <si>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</si>
  <si>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</si>
  <si>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</si>
  <si>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</si>
  <si>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</si>
  <si>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</si>
  <si>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</si>
  <si>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</si>
  <si>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</si>
  <si>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</si>
  <si>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</si>
  <si>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</si>
  <si>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</si>
  <si>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</si>
  <si>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</si>
  <si>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</si>
  <si>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</si>
  <si>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</si>
  <si>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</si>
  <si>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</si>
  <si>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</si>
  <si>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</si>
  <si>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</si>
  <si>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</si>
  <si>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</si>
  <si>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</si>
  <si>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</si>
  <si>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</si>
  <si>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</si>
  <si>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</si>
  <si>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</si>
  <si>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</si>
  <si>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</si>
  <si>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</si>
  <si>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</si>
  <si>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</si>
  <si>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</si>
  <si>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</si>
  <si>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</si>
  <si>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</si>
  <si>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</si>
  <si>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</si>
  <si>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</si>
  <si>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</si>
  <si>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</si>
  <si>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</si>
  <si>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</si>
  <si>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</si>
  <si>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</si>
  <si>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</si>
  <si>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</si>
  <si>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</si>
  <si>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</si>
  <si>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</si>
  <si>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</si>
  <si>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</si>
  <si>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</si>
  <si>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</si>
  <si>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</si>
  <si>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</si>
  <si>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</si>
  <si>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</si>
  <si>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</si>
  <si>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</si>
  <si>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</si>
  <si>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</si>
  <si>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</si>
  <si>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</si>
  <si>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</si>
  <si>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</si>
  <si>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</si>
  <si>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</si>
  <si>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</si>
  <si>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</si>
  <si>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</si>
  <si>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</si>
  <si>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</si>
  <si>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</si>
  <si>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</si>
  <si>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</si>
  <si>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</si>
  <si>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</si>
  <si>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</si>
  <si>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</si>
  <si>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</si>
  <si>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</si>
  <si>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</si>
  <si>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</si>
  <si>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</si>
  <si>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</si>
  <si>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</si>
  <si>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</si>
  <si>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</si>
  <si>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</si>
  <si>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</si>
  <si>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</si>
  <si>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</si>
  <si>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</si>
  <si>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</si>
  <si>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</si>
  <si>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</si>
  <si>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</si>
  <si>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</si>
  <si>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</si>
  <si>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</si>
  <si>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</si>
  <si>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</si>
  <si>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</si>
  <si>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</si>
  <si>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</si>
  <si>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</si>
  <si>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</si>
  <si>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</si>
  <si>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</si>
  <si>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</si>
  <si>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</si>
  <si>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</si>
  <si>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</si>
  <si>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</si>
  <si>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</si>
  <si>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</si>
  <si>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</si>
  <si>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</si>
  <si>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</si>
  <si>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</si>
  <si>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</si>
  <si>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</si>
  <si>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</si>
  <si>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</si>
  <si>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</si>
  <si>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</si>
  <si>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</si>
  <si>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</si>
  <si>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</si>
  <si>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</si>
  <si>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</si>
  <si>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</si>
  <si>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</si>
  <si>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</si>
  <si>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</si>
  <si>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</si>
  <si>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</si>
  <si>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</si>
  <si>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</si>
  <si>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</si>
  <si>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</si>
  <si>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</si>
  <si>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</si>
  <si>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</si>
  <si>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</si>
  <si>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</si>
  <si>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</si>
  <si>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</si>
  <si>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</si>
  <si>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</si>
  <si>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</si>
  <si>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</si>
  <si>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</si>
  <si>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</si>
  <si>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</si>
  <si>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</si>
  <si>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</si>
  <si>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</si>
  <si>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</si>
  <si>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</si>
  <si>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</si>
  <si>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</si>
  <si>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</si>
  <si>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</si>
  <si>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</si>
  <si>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</si>
  <si>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</si>
  <si>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</si>
  <si>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</si>
  <si>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</si>
  <si>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</si>
  <si>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</si>
  <si>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</si>
  <si>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</si>
  <si>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</si>
  <si>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</si>
  <si>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</si>
  <si>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</si>
  <si>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</si>
  <si>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</si>
  <si>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</si>
  <si>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</si>
  <si>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</si>
  <si>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</si>
  <si>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</si>
  <si>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</si>
  <si>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</si>
  <si>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</si>
  <si>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</si>
  <si>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</si>
  <si>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</si>
  <si>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</si>
  <si>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</si>
  <si>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</si>
  <si>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</si>
  <si>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</si>
  <si>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</si>
  <si>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</si>
  <si>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</si>
  <si>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</si>
  <si>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</si>
  <si>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</si>
  <si>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</si>
  <si>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</si>
  <si>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</si>
  <si>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</si>
  <si>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</si>
  <si>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</si>
  <si>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</si>
  <si>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</si>
  <si>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</si>
  <si>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</si>
  <si>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</si>
  <si>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</si>
  <si>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</si>
  <si>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</si>
  <si>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</si>
  <si>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</si>
  <si>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</si>
  <si>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</si>
  <si>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</si>
  <si>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</si>
  <si>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</si>
  <si>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</si>
  <si>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</si>
  <si>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</si>
  <si>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</si>
  <si>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</si>
  <si>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</si>
  <si>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</si>
  <si>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</si>
  <si>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</si>
  <si>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</si>
  <si>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</si>
  <si>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</si>
  <si>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</si>
  <si>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</si>
  <si>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</si>
  <si>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</si>
  <si>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</si>
  <si>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</si>
  <si>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</si>
  <si>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</si>
  <si>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</si>
  <si>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</si>
  <si>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</si>
  <si>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</si>
  <si>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</si>
  <si>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</si>
  <si>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</si>
  <si>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</si>
  <si>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</si>
  <si>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</si>
  <si>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</si>
  <si>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</si>
  <si>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</si>
  <si>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</si>
  <si>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</si>
  <si>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</si>
  <si>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</si>
  <si>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</si>
  <si>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</si>
  <si>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</si>
  <si>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</si>
  <si>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</si>
  <si>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</si>
  <si>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</si>
  <si>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</si>
  <si>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</si>
  <si>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</si>
  <si>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</si>
  <si>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</si>
  <si>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</si>
  <si>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</si>
  <si>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</si>
  <si>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</si>
  <si>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</si>
  <si>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</si>
  <si>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</si>
  <si>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</si>
  <si>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</si>
  <si>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</si>
  <si>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</si>
  <si>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</si>
  <si>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</si>
  <si>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</si>
  <si>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</si>
  <si>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</si>
  <si>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</si>
  <si>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</si>
  <si>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</si>
  <si>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</si>
  <si>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</si>
  <si>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</si>
  <si>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</si>
  <si>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</si>
  <si>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</si>
  <si>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</si>
  <si>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</si>
  <si>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</si>
  <si>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</si>
  <si>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</si>
  <si>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</si>
  <si>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</si>
  <si>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</si>
  <si>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</si>
  <si>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</si>
  <si>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</si>
  <si>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</si>
  <si>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</si>
  <si>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</si>
  <si>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</si>
  <si>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</si>
  <si>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</si>
  <si>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</si>
  <si>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</si>
  <si>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</si>
  <si>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</si>
  <si>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</si>
  <si>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</si>
  <si>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</si>
  <si>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</si>
  <si>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</si>
  <si>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</si>
  <si>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</si>
  <si>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</si>
  <si>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</si>
  <si>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</si>
  <si>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</si>
  <si>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</si>
  <si>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</si>
  <si>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</si>
  <si>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</si>
  <si>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</si>
  <si>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</si>
  <si>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</si>
  <si>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</si>
  <si>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</si>
  <si>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</si>
  <si>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</si>
  <si>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</si>
  <si>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</si>
  <si>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</si>
  <si>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</si>
  <si>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</si>
  <si>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</si>
  <si>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</si>
  <si>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</si>
  <si>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</si>
  <si>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</si>
  <si>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</si>
  <si>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</si>
  <si>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</si>
  <si>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</si>
  <si>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</si>
  <si>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</si>
  <si>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</si>
  <si>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</si>
  <si>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</si>
  <si>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</si>
  <si>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</si>
  <si>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</si>
  <si>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</si>
  <si>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</si>
  <si>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</si>
  <si>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</si>
  <si>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</si>
  <si>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</si>
  <si>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</si>
  <si>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</si>
  <si>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</si>
  <si>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</si>
  <si>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</si>
  <si>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</si>
  <si>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</si>
  <si>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</si>
  <si>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</si>
  <si>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</si>
  <si>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</si>
  <si>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</si>
  <si>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</si>
  <si>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</si>
  <si>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</si>
  <si>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</si>
  <si>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</si>
  <si>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</si>
  <si>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</si>
  <si>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</si>
  <si>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</si>
  <si>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</si>
  <si>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</si>
  <si>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</si>
  <si>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</si>
  <si>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</si>
  <si>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</si>
  <si>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</si>
  <si>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</si>
  <si>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</si>
  <si>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</si>
  <si>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</si>
  <si>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</si>
  <si>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</si>
  <si>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</si>
  <si>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</si>
  <si>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</si>
  <si>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</si>
  <si>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</si>
  <si>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</si>
  <si>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</si>
  <si>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</si>
  <si>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</si>
  <si>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</si>
  <si>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</si>
  <si>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</si>
  <si>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</si>
  <si>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</si>
  <si>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</si>
  <si>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</si>
  <si>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</si>
  <si>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</si>
  <si>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</si>
  <si>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</si>
  <si>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</si>
  <si>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</si>
  <si>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</si>
  <si>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</si>
  <si>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</si>
  <si>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</si>
  <si>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</si>
  <si>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</si>
  <si>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</si>
  <si>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</si>
  <si>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</si>
  <si>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</si>
  <si>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</si>
  <si>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</si>
  <si>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</si>
  <si>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</si>
  <si>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</si>
  <si>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</si>
  <si>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</si>
  <si>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</si>
  <si>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</si>
  <si>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</si>
  <si>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</si>
  <si>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</si>
  <si>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</si>
  <si>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</si>
  <si>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</si>
  <si>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</si>
  <si>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</si>
  <si>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</si>
  <si>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</si>
  <si>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</si>
  <si>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</si>
  <si>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</si>
  <si>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</si>
  <si>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</si>
  <si>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</si>
  <si>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</si>
  <si>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</si>
  <si>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</si>
  <si>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</si>
  <si>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</si>
  <si>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</si>
  <si>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</si>
  <si>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</si>
  <si>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</si>
  <si>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</si>
  <si>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</si>
  <si>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</si>
  <si>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</si>
  <si>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</si>
  <si>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</si>
  <si>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</si>
  <si>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</si>
  <si>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</si>
  <si>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</si>
  <si>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</si>
  <si>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</si>
  <si>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</si>
  <si>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</si>
  <si>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</si>
  <si>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</si>
  <si>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</si>
  <si>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</si>
  <si>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</si>
  <si>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</si>
  <si>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</si>
  <si>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</si>
  <si>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</si>
  <si>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</si>
  <si>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</si>
  <si>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</si>
  <si>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</si>
  <si>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</si>
  <si>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</si>
  <si>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</si>
  <si>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</si>
  <si>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</si>
  <si>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</si>
  <si>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</si>
  <si>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</si>
  <si>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</si>
  <si>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</si>
  <si>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</si>
  <si>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</si>
  <si>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</si>
  <si>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</si>
  <si>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</si>
  <si>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</si>
  <si>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</si>
  <si>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</si>
  <si>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</si>
  <si>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</si>
  <si>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</si>
  <si>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</si>
  <si>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</si>
  <si>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</si>
  <si>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</si>
  <si>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</si>
  <si>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</si>
  <si>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</si>
  <si>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</si>
  <si>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</si>
  <si>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</si>
  <si>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</si>
  <si>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</si>
  <si>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</si>
  <si>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</si>
  <si>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</si>
  <si>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</si>
  <si>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</si>
  <si>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</si>
  <si>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</si>
  <si>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</si>
  <si>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</si>
  <si>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</si>
  <si>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</si>
  <si>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</si>
  <si>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</si>
  <si>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</si>
  <si>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</si>
  <si>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</si>
  <si>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</si>
  <si>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</si>
  <si>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</si>
  <si>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</si>
  <si>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</si>
  <si>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</si>
  <si>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</si>
  <si>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</si>
  <si>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</si>
  <si>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</si>
  <si>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</si>
  <si>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</si>
  <si>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</si>
  <si>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</si>
  <si>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</si>
  <si>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</si>
  <si>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</si>
  <si>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</si>
  <si>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</si>
  <si>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</si>
  <si>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</si>
  <si>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</si>
  <si>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</si>
  <si>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</si>
  <si>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</si>
  <si>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</si>
  <si>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</si>
  <si>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</si>
  <si>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</si>
  <si>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</si>
  <si>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</si>
  <si>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</si>
  <si>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</si>
  <si>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</si>
  <si>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</si>
  <si>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</si>
  <si>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</si>
  <si>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</si>
  <si>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</si>
  <si>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</si>
  <si>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</si>
  <si>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</si>
  <si>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</si>
  <si>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</si>
  <si>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</si>
  <si>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</si>
  <si>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</si>
  <si>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</si>
  <si>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</si>
  <si>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</si>
  <si>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</si>
  <si>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</si>
  <si>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</si>
  <si>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</si>
  <si>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</si>
  <si>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</si>
  <si>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</si>
  <si>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</si>
  <si>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</si>
  <si>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</si>
  <si>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</si>
  <si>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</si>
  <si>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</si>
  <si>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</si>
  <si>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</si>
  <si>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</si>
  <si>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</si>
  <si>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</si>
  <si>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</si>
  <si>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</si>
  <si>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</si>
  <si>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</si>
  <si>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</si>
  <si>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</si>
  <si>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</si>
  <si>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</si>
  <si>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</si>
  <si>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</si>
  <si>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</si>
  <si>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</si>
  <si>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</si>
  <si>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</si>
  <si>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</si>
  <si>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</si>
  <si>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</si>
  <si>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</si>
  <si>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</si>
  <si>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</si>
  <si>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</si>
  <si>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</si>
  <si>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</si>
  <si>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</si>
  <si>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</si>
  <si>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</si>
  <si>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</si>
  <si>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</si>
  <si>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</si>
  <si>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</si>
  <si>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</si>
  <si>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</si>
  <si>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</si>
  <si>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</si>
  <si>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</si>
  <si>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</si>
  <si>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</si>
  <si>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</si>
  <si>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</si>
  <si>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</si>
  <si>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</si>
  <si>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</si>
  <si>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</si>
  <si>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</si>
  <si>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</si>
  <si>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</si>
  <si>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</si>
  <si>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</si>
  <si>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</si>
  <si>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</si>
  <si>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</si>
  <si>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</si>
  <si>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</si>
  <si>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</si>
  <si>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</si>
  <si>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</si>
  <si>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</si>
  <si>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</si>
  <si>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</si>
  <si>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</si>
  <si>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</si>
  <si>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</si>
  <si>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</si>
  <si>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</si>
  <si>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</si>
  <si>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</si>
  <si>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</si>
  <si>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</si>
  <si>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</si>
  <si>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</si>
  <si>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</si>
  <si>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</si>
  <si>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</si>
  <si>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</si>
  <si>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</si>
  <si>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</si>
  <si>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</si>
  <si>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</si>
  <si>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</si>
  <si>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</si>
  <si>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</si>
  <si>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</si>
  <si>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</si>
  <si>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</si>
  <si>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</si>
  <si>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</si>
  <si>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</si>
  <si>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</si>
  <si>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</si>
  <si>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</si>
  <si>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</si>
  <si>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</si>
  <si>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</si>
  <si>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</si>
  <si>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</si>
  <si>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</si>
  <si>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</si>
  <si>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</si>
  <si>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</si>
  <si>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</si>
  <si>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</si>
  <si>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</si>
  <si>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</si>
  <si>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</si>
  <si>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</si>
  <si>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</si>
  <si>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</si>
  <si>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</si>
  <si>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</si>
  <si>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</si>
  <si>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</si>
  <si>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</si>
  <si>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</si>
  <si>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</si>
  <si>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</si>
  <si>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</si>
  <si>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</si>
  <si>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</si>
  <si>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</si>
  <si>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</si>
  <si>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</si>
  <si>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</si>
  <si>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</si>
  <si>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</si>
  <si>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</si>
  <si>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</si>
  <si>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</si>
  <si>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</si>
  <si>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</si>
  <si>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</si>
  <si>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</si>
  <si>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</si>
  <si>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</si>
  <si>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</si>
  <si>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</si>
  <si>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</si>
  <si>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</si>
  <si>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</si>
  <si>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</si>
  <si>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</si>
  <si>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</si>
  <si>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</si>
  <si>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</si>
  <si>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</si>
  <si>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</si>
  <si>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</si>
  <si>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</si>
  <si>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</si>
  <si>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</si>
  <si>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</si>
  <si>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</si>
  <si>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</si>
  <si>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</si>
  <si>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</si>
  <si>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</si>
  <si>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</si>
  <si>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</si>
  <si>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</si>
  <si>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</si>
  <si>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</si>
  <si>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</si>
  <si>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</si>
  <si>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</si>
  <si>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</si>
  <si>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</si>
  <si>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</si>
  <si>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</si>
  <si>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</si>
  <si>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</si>
  <si>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</si>
  <si>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</si>
  <si>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</si>
  <si>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</si>
  <si>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</si>
  <si>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</si>
  <si>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</si>
  <si>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</si>
  <si>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</si>
  <si>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</si>
  <si>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</si>
  <si>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</si>
  <si>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</si>
  <si>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</si>
  <si>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</si>
  <si>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</si>
  <si>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</si>
  <si>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</si>
  <si>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</si>
  <si>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</si>
  <si>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</si>
  <si>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</si>
  <si>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</si>
  <si>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</si>
  <si>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</si>
  <si>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</si>
  <si>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</si>
  <si>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</si>
  <si>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</si>
  <si>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</si>
  <si>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</si>
  <si>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</si>
  <si>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</si>
  <si>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</si>
  <si>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</si>
  <si>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</si>
  <si>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</si>
  <si>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</si>
  <si>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</si>
  <si>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</si>
  <si>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</si>
  <si>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</si>
  <si>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</si>
  <si>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</si>
  <si>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</si>
  <si>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</si>
  <si>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</si>
  <si>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</si>
  <si>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</si>
  <si>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</si>
  <si>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</si>
  <si>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</si>
  <si>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</si>
  <si>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</si>
  <si>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</si>
  <si>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</si>
  <si>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</si>
  <si>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</si>
  <si>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</si>
  <si>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</si>
  <si>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</si>
  <si>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</si>
  <si>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</si>
  <si>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</si>
  <si>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</si>
  <si>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</si>
  <si>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</si>
  <si>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</si>
  <si>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</si>
  <si>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</si>
  <si>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</si>
  <si>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</si>
  <si>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</si>
  <si>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</si>
  <si>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</si>
  <si>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</si>
  <si>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</si>
  <si>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</si>
  <si>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</si>
  <si>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</si>
  <si>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</si>
  <si>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</si>
  <si>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</si>
  <si>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</si>
  <si>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</si>
  <si>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</si>
  <si>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</si>
  <si>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</si>
  <si>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</si>
  <si>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</si>
  <si>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</si>
  <si>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</si>
  <si>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</si>
  <si>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</si>
  <si>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</si>
  <si>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</si>
  <si>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</si>
  <si>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</si>
  <si>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</si>
  <si>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</si>
  <si>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</si>
  <si>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</si>
  <si>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</si>
  <si>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</si>
  <si>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</si>
  <si>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</si>
  <si>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</si>
  <si>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</si>
  <si>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</si>
  <si>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</si>
  <si>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</si>
  <si>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</si>
  <si>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</si>
  <si>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</si>
  <si>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</si>
  <si>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</si>
  <si>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</si>
  <si>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</si>
  <si>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</si>
  <si>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</si>
  <si>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</si>
  <si>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</si>
  <si>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</si>
  <si>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</si>
  <si>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</si>
  <si>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</si>
  <si>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</si>
  <si>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</si>
  <si>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</si>
  <si>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</si>
  <si>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</si>
  <si>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</si>
  <si>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</si>
  <si>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</si>
  <si>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</si>
  <si>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</si>
  <si>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</si>
  <si>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</si>
  <si>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</si>
  <si>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</si>
  <si>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</si>
  <si>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</si>
  <si>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</si>
  <si>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</si>
  <si>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</si>
  <si>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</si>
  <si>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</si>
  <si>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</si>
  <si>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</si>
  <si>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</si>
  <si>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</si>
  <si>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</si>
  <si>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</si>
  <si>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</si>
  <si>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</si>
  <si>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</si>
  <si>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</si>
  <si>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</si>
  <si>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</si>
  <si>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</si>
  <si>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</si>
  <si>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</si>
  <si>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</si>
  <si>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</si>
  <si>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</si>
  <si>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</si>
  <si>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</si>
  <si>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</si>
  <si>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</si>
  <si>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</si>
  <si>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</si>
  <si>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</si>
  <si>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</si>
  <si>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</si>
  <si>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</si>
  <si>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</si>
  <si>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</si>
  <si>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</si>
  <si>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</si>
  <si>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</si>
  <si>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</si>
  <si>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</si>
  <si>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</si>
  <si>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</si>
  <si>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</si>
  <si>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</si>
  <si>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</si>
  <si>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</si>
  <si>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</si>
  <si>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</si>
  <si>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</si>
  <si>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</si>
  <si>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</si>
  <si>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</si>
  <si>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</si>
  <si>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</si>
  <si>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</si>
  <si>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</si>
  <si>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</si>
  <si>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</si>
  <si>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</si>
  <si>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</si>
  <si>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</si>
  <si>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</si>
  <si>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</si>
  <si>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</si>
  <si>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</si>
  <si>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</si>
  <si>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</si>
  <si>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</si>
  <si>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</si>
  <si>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</si>
  <si>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</si>
  <si>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</si>
  <si>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</si>
  <si>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</si>
  <si>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</si>
  <si>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</si>
  <si>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</si>
  <si>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</si>
  <si>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</si>
  <si>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</si>
  <si>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</si>
  <si>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</si>
  <si>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</si>
  <si>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</si>
  <si>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</si>
  <si>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</si>
  <si>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</si>
  <si>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</si>
  <si>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</si>
  <si>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</si>
  <si>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</si>
  <si>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</si>
  <si>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</si>
  <si>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</si>
  <si>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</si>
  <si>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</si>
  <si>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</si>
  <si>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</si>
  <si>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</si>
  <si>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</si>
  <si>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</si>
  <si>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</si>
  <si>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</si>
  <si>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</si>
  <si>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</si>
  <si>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</si>
  <si>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</si>
  <si>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</si>
  <si>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</si>
  <si>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</si>
  <si>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</si>
  <si>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</si>
  <si>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</si>
  <si>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</si>
  <si>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</si>
  <si>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</si>
  <si>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</si>
  <si>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</si>
  <si>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</si>
  <si>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</si>
  <si>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</si>
  <si>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</si>
  <si>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</si>
  <si>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</si>
  <si>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</si>
  <si>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</si>
  <si>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</si>
  <si>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</si>
  <si>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</si>
  <si>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</si>
  <si>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</si>
  <si>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</si>
  <si>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</si>
  <si>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</si>
  <si>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</si>
  <si>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</si>
  <si>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</si>
  <si>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</si>
  <si>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</si>
  <si>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</si>
  <si>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</si>
  <si>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</si>
  <si>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</si>
  <si>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</si>
  <si>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</si>
  <si>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</si>
  <si>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</si>
  <si>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</si>
  <si>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</si>
  <si>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</si>
  <si>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</si>
  <si>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</si>
  <si>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</si>
  <si>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</si>
  <si>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</si>
  <si>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</si>
  <si>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</si>
  <si>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</si>
  <si>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</si>
  <si>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</si>
  <si>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</si>
  <si>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</si>
  <si>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</si>
  <si>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</si>
  <si>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</si>
  <si>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</si>
  <si>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</si>
  <si>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</si>
  <si>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</si>
  <si>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</si>
  <si>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</si>
  <si>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</si>
  <si>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</si>
  <si>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</si>
  <si>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</si>
  <si>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</si>
  <si>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</si>
  <si>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</si>
  <si>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</si>
  <si>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</si>
  <si>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</si>
  <si>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</si>
  <si>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</si>
  <si>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</si>
  <si>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</si>
  <si>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</si>
  <si>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</si>
  <si>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</si>
  <si>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</si>
  <si>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</si>
  <si>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</si>
  <si>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</si>
  <si>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</si>
  <si>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</si>
  <si>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</si>
  <si>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</si>
  <si>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</si>
  <si>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</si>
  <si>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</si>
  <si>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</si>
  <si>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</si>
  <si>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</si>
  <si>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</si>
  <si>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</si>
  <si>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</si>
  <si>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</si>
  <si>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</si>
  <si>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</si>
  <si>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</si>
  <si>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</si>
  <si>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</si>
  <si>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</si>
  <si>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</si>
  <si>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</si>
  <si>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</si>
  <si>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</si>
  <si>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</si>
  <si>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</si>
  <si>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</si>
  <si>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</si>
  <si>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</si>
  <si>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</si>
  <si>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</si>
  <si>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</si>
  <si>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</si>
  <si>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</si>
  <si>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</si>
  <si>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</si>
  <si>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</si>
  <si>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</si>
  <si>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</si>
  <si>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</si>
  <si>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</si>
  <si>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</si>
  <si>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</si>
  <si>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</si>
  <si>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</si>
  <si>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</si>
  <si>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</si>
  <si>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</si>
  <si>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</si>
  <si>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</si>
  <si>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</si>
  <si>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</si>
  <si>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</si>
  <si>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</si>
  <si>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</si>
  <si>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</si>
  <si>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</si>
  <si>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</si>
  <si>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</si>
  <si>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</si>
  <si>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</si>
  <si>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</si>
  <si>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</si>
  <si>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</si>
  <si>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</si>
  <si>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</si>
  <si>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</si>
  <si>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</si>
  <si>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</si>
  <si>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</si>
  <si>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</si>
  <si>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</si>
  <si>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</si>
  <si>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</si>
  <si>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</si>
  <si>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</si>
  <si>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</si>
  <si>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</si>
  <si>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</si>
  <si>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</si>
  <si>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</si>
  <si>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</si>
  <si>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</si>
  <si>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</si>
  <si>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</si>
  <si>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</si>
  <si>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</si>
  <si>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</si>
  <si>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</si>
  <si>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</si>
  <si>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</si>
  <si>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</si>
  <si>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</si>
  <si>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</si>
  <si>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</si>
  <si>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</si>
  <si>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</si>
  <si>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</si>
  <si>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</si>
  <si>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</si>
  <si>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</si>
  <si>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</si>
  <si>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</si>
  <si>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</si>
  <si>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</si>
  <si>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</si>
  <si>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</si>
  <si>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</si>
  <si>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</si>
  <si>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</si>
  <si>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</si>
  <si>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</si>
  <si>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</si>
  <si>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</si>
  <si>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</si>
  <si>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</si>
  <si>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</si>
  <si>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</si>
  <si>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</si>
  <si>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</si>
  <si>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</si>
  <si>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</si>
  <si>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</si>
  <si>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</si>
  <si>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</si>
  <si>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</si>
  <si>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</si>
  <si>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</si>
  <si>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</si>
  <si>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</si>
  <si>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</si>
  <si>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</si>
  <si>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</si>
  <si>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</si>
  <si>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</si>
  <si>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</si>
  <si>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</si>
  <si>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</si>
  <si>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</si>
  <si>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</si>
  <si>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</si>
  <si>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</si>
  <si>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</si>
  <si>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</si>
  <si>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</si>
  <si>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</si>
  <si>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</si>
  <si>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</si>
  <si>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</si>
  <si>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</si>
  <si>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</si>
  <si>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</si>
  <si>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</si>
  <si>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</si>
  <si>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</si>
  <si>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</si>
  <si>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</si>
  <si>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</si>
  <si>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</si>
  <si>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</si>
  <si>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</si>
  <si>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</si>
  <si>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</si>
  <si>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</si>
  <si>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</si>
  <si>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</si>
  <si>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</si>
  <si>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</si>
  <si>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</si>
  <si>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</si>
  <si>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</si>
  <si>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</si>
  <si>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</si>
  <si>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</si>
  <si>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</si>
  <si>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</si>
  <si>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</si>
  <si>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</si>
  <si>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</si>
  <si>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</si>
  <si>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</si>
  <si>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</si>
  <si>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</si>
  <si>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</si>
  <si>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</si>
  <si>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</si>
  <si>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</si>
  <si>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</si>
  <si>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</si>
  <si>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</si>
  <si>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</si>
  <si>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</si>
  <si>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</si>
  <si>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</si>
  <si>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</si>
  <si>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</si>
  <si>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</si>
  <si>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</si>
  <si>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</si>
  <si>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</si>
  <si>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</si>
  <si>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</si>
  <si>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</si>
  <si>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</si>
  <si>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</si>
  <si>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</si>
  <si>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</si>
  <si>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</si>
  <si>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</si>
  <si>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</si>
  <si>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</si>
  <si>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</si>
  <si>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</si>
  <si>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</si>
  <si>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</si>
  <si>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</si>
  <si>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</si>
  <si>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</si>
  <si>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</si>
  <si>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</si>
  <si>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</si>
  <si>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</si>
  <si>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</si>
  <si>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</si>
  <si>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</si>
  <si>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</si>
  <si>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</si>
  <si>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</si>
  <si>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</si>
  <si>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</si>
  <si>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</si>
  <si>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</si>
  <si>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</si>
  <si>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</si>
  <si>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</si>
  <si>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</si>
  <si>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</si>
  <si>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</si>
  <si>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</si>
  <si>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</si>
  <si>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</si>
  <si>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</si>
  <si>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</si>
  <si>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</si>
  <si>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</si>
  <si>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</si>
  <si>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</si>
  <si>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</si>
  <si>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</si>
  <si>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</si>
  <si>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</si>
  <si>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</si>
  <si>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</si>
  <si>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</si>
  <si>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</si>
  <si>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</si>
  <si>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</si>
  <si>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</si>
  <si>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</si>
  <si>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</si>
  <si>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</si>
  <si>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</si>
  <si>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</si>
  <si>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</si>
  <si>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</si>
  <si>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</si>
  <si>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</si>
  <si>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</si>
  <si>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</si>
  <si>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</si>
  <si>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</si>
  <si>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</si>
  <si>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</si>
  <si>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</si>
  <si>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</si>
  <si>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</si>
  <si>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</si>
  <si>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</si>
  <si>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</si>
  <si>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</si>
  <si>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</si>
  <si>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</si>
  <si>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</si>
  <si>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</si>
  <si>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</si>
  <si>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</si>
  <si>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</si>
  <si>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</si>
  <si>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</si>
  <si>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</si>
  <si>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</si>
  <si>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</si>
  <si>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</si>
  <si>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</si>
  <si>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</si>
  <si>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</si>
  <si>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</si>
  <si>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</si>
  <si>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</si>
  <si>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</si>
  <si>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</si>
  <si>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</si>
  <si>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</si>
  <si>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</si>
  <si>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</si>
  <si>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</si>
  <si>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</si>
  <si>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</si>
  <si>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</si>
  <si>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</si>
  <si>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</si>
  <si>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</si>
  <si>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</si>
  <si>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</si>
  <si>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</si>
  <si>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</si>
  <si>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</si>
  <si>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</si>
  <si>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</si>
  <si>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</si>
  <si>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</si>
  <si>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</si>
  <si>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</si>
  <si>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</si>
  <si>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</si>
  <si>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</si>
  <si>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</si>
  <si>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</si>
  <si>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</si>
  <si>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</si>
  <si>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</si>
  <si>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</si>
  <si>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</si>
  <si>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</si>
  <si>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</si>
  <si>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</si>
  <si>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</si>
  <si>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</si>
  <si>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</si>
  <si>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</si>
  <si>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</si>
  <si>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</si>
  <si>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</si>
  <si>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</si>
  <si>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</si>
  <si>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</si>
  <si>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</si>
  <si>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</si>
  <si>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</si>
  <si>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</si>
  <si>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</si>
  <si>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</si>
  <si>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</si>
  <si>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</si>
  <si>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</si>
  <si>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</si>
  <si>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</si>
  <si>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</si>
  <si>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</si>
  <si>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</si>
  <si>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</si>
  <si>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</si>
  <si>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</si>
  <si>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</si>
  <si>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</si>
  <si>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</si>
  <si>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</si>
  <si>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</si>
  <si>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</si>
  <si>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</si>
  <si>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</si>
  <si>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</si>
  <si>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</si>
  <si>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</si>
  <si>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</si>
  <si>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</si>
  <si>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</si>
  <si>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</si>
  <si>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</si>
  <si>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</si>
  <si>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</si>
  <si>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</si>
  <si>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</si>
  <si>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</si>
  <si>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</si>
  <si>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</si>
  <si>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</si>
  <si>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</si>
  <si>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</si>
  <si>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</si>
  <si>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</si>
  <si>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</si>
  <si>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</si>
  <si>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</si>
  <si>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</si>
  <si>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</si>
  <si>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</si>
  <si>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</si>
  <si>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</si>
  <si>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</si>
  <si>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</si>
  <si>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</si>
  <si>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</si>
  <si>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</si>
  <si>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</si>
  <si>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</si>
  <si>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</si>
  <si>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</si>
  <si>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</si>
  <si>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</si>
  <si>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</si>
  <si>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</si>
  <si>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</si>
  <si>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</si>
  <si>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</si>
  <si>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</si>
  <si>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</si>
  <si>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</si>
  <si>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</si>
  <si>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</si>
  <si>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</si>
  <si>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</si>
  <si>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</si>
  <si>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</si>
  <si>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</si>
  <si>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</si>
  <si>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</si>
  <si>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</si>
  <si>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</si>
  <si>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</si>
  <si>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</si>
  <si>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</si>
  <si>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</si>
  <si>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</si>
  <si>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</si>
  <si>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</si>
  <si>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</si>
  <si>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</si>
  <si>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</si>
  <si>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</si>
  <si>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</si>
  <si>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</si>
  <si>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</si>
  <si>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</si>
  <si>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</si>
  <si>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</si>
  <si>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</si>
  <si>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</si>
  <si>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</si>
  <si>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</si>
  <si>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</si>
  <si>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</si>
  <si>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</si>
  <si>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</si>
  <si>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</si>
  <si>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</si>
  <si>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</si>
  <si>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</si>
  <si>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</si>
  <si>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</si>
  <si>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</si>
  <si>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</si>
  <si>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</si>
  <si>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</si>
  <si>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</si>
  <si>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</si>
  <si>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</si>
  <si>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</si>
  <si>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</si>
  <si>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</si>
  <si>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</si>
  <si>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</si>
  <si>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</si>
  <si>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</si>
  <si>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</si>
  <si>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</si>
  <si>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</si>
  <si>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</si>
  <si>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</si>
  <si>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</si>
  <si>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</si>
  <si>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</si>
  <si>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</si>
  <si>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</si>
  <si>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</si>
  <si>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</si>
  <si>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</si>
  <si>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</si>
  <si>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</si>
  <si>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</si>
  <si>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</si>
  <si>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</si>
  <si>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</si>
  <si>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</si>
  <si>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</si>
  <si>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</si>
  <si>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</si>
  <si>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</si>
  <si>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</si>
  <si>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</si>
  <si>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</si>
  <si>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</si>
  <si>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</si>
  <si>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</si>
  <si>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</si>
  <si>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</si>
  <si>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</si>
  <si>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</si>
  <si>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</si>
  <si>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</si>
  <si>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</si>
  <si>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</si>
  <si>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</si>
  <si>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</si>
  <si>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</si>
  <si>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</si>
  <si>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</si>
  <si>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</si>
  <si>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</si>
  <si>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</si>
  <si>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</si>
  <si>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</si>
  <si>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</si>
  <si>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</si>
  <si>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</si>
  <si>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</si>
  <si>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</si>
  <si>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</si>
  <si>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</si>
  <si>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</si>
  <si>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</si>
  <si>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</si>
  <si>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</si>
  <si>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</si>
  <si>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</si>
  <si>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</si>
  <si>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</si>
  <si>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</si>
  <si>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</si>
  <si>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</si>
  <si>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</si>
  <si>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</si>
  <si>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</si>
  <si>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</si>
  <si>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</si>
  <si>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</si>
  <si>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</si>
  <si>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</si>
  <si>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</si>
  <si>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</si>
  <si>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</si>
  <si>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</si>
  <si>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</si>
  <si>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</si>
  <si>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</si>
  <si>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</si>
  <si>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</si>
  <si>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</si>
  <si>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</si>
  <si>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</si>
  <si>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</si>
  <si>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</si>
  <si>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</si>
  <si>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</si>
  <si>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</si>
  <si>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</si>
  <si>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</si>
  <si>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</si>
  <si>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</si>
  <si>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</si>
  <si>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</si>
  <si>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</si>
  <si>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</si>
  <si>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</si>
  <si>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</si>
  <si>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</si>
  <si>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</si>
  <si>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</si>
  <si>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</si>
  <si>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</si>
  <si>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</si>
  <si>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</si>
  <si>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</si>
  <si>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</si>
  <si>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</si>
  <si>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</si>
  <si>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</si>
  <si>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</si>
  <si>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</si>
  <si>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</si>
  <si>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</si>
  <si>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</si>
  <si>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</si>
  <si>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</si>
  <si>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</si>
  <si>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</si>
  <si>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</si>
  <si>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</si>
  <si>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</si>
  <si>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</si>
  <si>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</si>
  <si>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</si>
  <si>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</si>
  <si>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</si>
  <si>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</si>
  <si>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</si>
  <si>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</si>
  <si>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</si>
  <si>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</si>
  <si>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</si>
  <si>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</si>
  <si>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</si>
  <si>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</si>
  <si>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</si>
  <si>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</si>
  <si>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</si>
  <si>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</si>
  <si>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</si>
  <si>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</si>
  <si>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</si>
  <si>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</si>
  <si>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</si>
  <si>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</si>
  <si>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</si>
  <si>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</si>
  <si>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</si>
  <si>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</si>
  <si>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</si>
  <si>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</si>
  <si>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</si>
  <si>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</si>
  <si>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</si>
  <si>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</si>
  <si>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</si>
  <si>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</si>
  <si>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</si>
  <si>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</si>
  <si>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</si>
  <si>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</si>
  <si>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</si>
  <si>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</si>
  <si>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</si>
  <si>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</si>
  <si>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</si>
  <si>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</si>
  <si>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</si>
  <si>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</si>
  <si>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</si>
  <si>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</si>
  <si>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</si>
  <si>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</si>
  <si>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</si>
  <si>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</si>
  <si>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</si>
  <si>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</si>
  <si>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</si>
  <si>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</si>
  <si>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</si>
  <si>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</si>
  <si>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</si>
  <si>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</si>
  <si>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</si>
  <si>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</si>
  <si>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</si>
  <si>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</si>
  <si>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</si>
  <si>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</si>
  <si>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</si>
  <si>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</si>
  <si>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</si>
  <si>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</si>
  <si>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</si>
  <si>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</si>
  <si>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</si>
  <si>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</si>
  <si>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</si>
  <si>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</si>
  <si>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</si>
  <si>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</si>
  <si>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</si>
  <si>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</si>
  <si>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</si>
  <si>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</si>
  <si>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</si>
  <si>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</si>
  <si>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</si>
  <si>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</si>
  <si>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</si>
  <si>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</si>
  <si>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</si>
  <si>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</si>
  <si>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</si>
  <si>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</si>
  <si>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</si>
  <si>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</si>
  <si>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</si>
  <si>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</si>
  <si>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</si>
  <si>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</si>
  <si>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</si>
  <si>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</si>
  <si>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</si>
  <si>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</si>
  <si>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</si>
  <si>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</si>
  <si>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</si>
  <si>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</si>
  <si>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</si>
  <si>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</si>
  <si>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</si>
  <si>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</si>
  <si>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</si>
  <si>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</si>
  <si>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</si>
  <si>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</si>
  <si>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</si>
  <si>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</si>
  <si>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</si>
  <si>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</si>
  <si>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</si>
  <si>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</si>
  <si>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</si>
  <si>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</si>
  <si>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</si>
  <si>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</si>
  <si>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</si>
  <si>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</si>
  <si>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</si>
  <si>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</si>
  <si>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</si>
  <si>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</si>
  <si>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</si>
  <si>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</si>
  <si>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</si>
  <si>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</si>
  <si>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</si>
  <si>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</si>
  <si>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</si>
  <si>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</si>
  <si>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</si>
  <si>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</si>
  <si>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</si>
  <si>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</si>
  <si>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</si>
  <si>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</si>
  <si>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</si>
  <si>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</si>
  <si>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</si>
  <si>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</si>
  <si>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</si>
  <si>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</si>
  <si>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</si>
  <si>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</si>
  <si>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</si>
  <si>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</si>
  <si>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</si>
  <si>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</si>
  <si>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</si>
  <si>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</si>
  <si>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</si>
  <si>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</si>
  <si>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</si>
  <si>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</si>
  <si>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</si>
  <si>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</si>
  <si>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</si>
  <si>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</si>
  <si>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</si>
  <si>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</si>
  <si>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</si>
  <si>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</si>
  <si>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</si>
  <si>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</si>
  <si>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</si>
  <si>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</si>
  <si>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</si>
  <si>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</si>
  <si>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</si>
  <si>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</si>
  <si>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</si>
  <si>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</si>
  <si>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</si>
  <si>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</si>
  <si>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</si>
  <si>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</si>
  <si>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</si>
  <si>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</si>
  <si>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</si>
  <si>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</si>
  <si>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</si>
  <si>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</si>
  <si>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</si>
  <si>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</si>
  <si>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</si>
  <si>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</si>
  <si>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</si>
  <si>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</si>
  <si>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</si>
  <si>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</si>
  <si>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</si>
  <si>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</si>
  <si>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</si>
  <si>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</si>
  <si>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</si>
  <si>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</si>
  <si>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</si>
  <si>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</si>
  <si>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</si>
  <si>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</si>
  <si>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</si>
  <si>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</si>
  <si>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</si>
  <si>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</si>
  <si>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</si>
  <si>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</si>
  <si>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</si>
  <si>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</si>
  <si>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</si>
  <si>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</si>
  <si>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</si>
  <si>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</si>
  <si>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</si>
  <si>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</si>
  <si>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</si>
  <si>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</si>
  <si>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</si>
  <si>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</si>
  <si>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</si>
  <si>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</si>
  <si>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</si>
  <si>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</si>
  <si>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</si>
  <si>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</si>
  <si>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</si>
  <si>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</si>
  <si>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</si>
  <si>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</si>
  <si>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</si>
  <si>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</si>
  <si>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</si>
  <si>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</si>
  <si>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</si>
  <si>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</si>
  <si>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</si>
  <si>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</si>
  <si>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</si>
  <si>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</si>
  <si>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</si>
  <si>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</si>
  <si>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</si>
  <si>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</si>
  <si>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</si>
  <si>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</si>
  <si>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</si>
  <si>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</si>
  <si>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</si>
  <si>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</si>
  <si>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</si>
  <si>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</si>
  <si>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</si>
  <si>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</si>
  <si>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</si>
  <si>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</si>
  <si>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</si>
  <si>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</si>
  <si>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</si>
  <si>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</si>
  <si>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</si>
  <si>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</si>
  <si>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</si>
  <si>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</si>
  <si>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</si>
  <si>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</si>
  <si>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</si>
  <si>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</si>
  <si>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</si>
  <si>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</si>
  <si>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</si>
  <si>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</si>
  <si>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</si>
  <si>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</si>
  <si>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</si>
  <si>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</si>
  <si>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</si>
  <si>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</si>
  <si>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</si>
  <si>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</si>
  <si>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</si>
  <si>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</si>
  <si>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</si>
  <si>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</si>
  <si>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</si>
  <si>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</si>
  <si>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</si>
  <si>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</si>
  <si>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</si>
  <si>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</si>
  <si>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</si>
  <si>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</si>
  <si>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</si>
  <si>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</si>
  <si>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</si>
  <si>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</si>
  <si>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</si>
  <si>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</si>
  <si>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</si>
  <si>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</si>
  <si>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</si>
  <si>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</si>
  <si>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</si>
  <si>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</si>
  <si>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</si>
  <si>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</si>
  <si>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</si>
  <si>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</si>
  <si>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</si>
  <si>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</si>
  <si>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</si>
  <si>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</si>
  <si>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</si>
  <si>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</si>
  <si>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</si>
  <si>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</si>
  <si>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</si>
  <si>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</si>
  <si>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</si>
  <si>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</si>
  <si>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</si>
  <si>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</si>
  <si>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</si>
  <si>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</si>
  <si>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</si>
  <si>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</si>
  <si>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</si>
  <si>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</si>
  <si>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</si>
  <si>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</si>
  <si>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</si>
  <si>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</si>
  <si>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</si>
  <si>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</si>
  <si>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</si>
  <si>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</si>
  <si>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</si>
  <si>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</si>
  <si>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</si>
  <si>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</si>
  <si>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</si>
  <si>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</si>
  <si>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</si>
  <si>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</si>
  <si>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</si>
  <si>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</si>
  <si>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</si>
  <si>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</si>
  <si>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</si>
  <si>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</si>
  <si>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</si>
  <si>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</si>
  <si>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</si>
  <si>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</si>
  <si>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</si>
  <si>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</si>
  <si>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</si>
  <si>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</si>
  <si>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</si>
  <si>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</si>
  <si>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</si>
  <si>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</si>
  <si>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</si>
  <si>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</si>
  <si>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</si>
  <si>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</si>
  <si>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</si>
  <si>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</si>
  <si>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</si>
  <si>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</si>
  <si>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</si>
  <si>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</si>
  <si>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</si>
  <si>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</si>
  <si>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</si>
  <si>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</si>
  <si>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</si>
  <si>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</si>
  <si>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</si>
  <si>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</si>
  <si>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</si>
  <si>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</si>
  <si>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</si>
  <si>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</si>
  <si>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</si>
  <si>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</si>
  <si>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</si>
  <si>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</si>
  <si>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</si>
  <si>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</si>
  <si>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</si>
  <si>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</si>
  <si>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</si>
  <si>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</si>
  <si>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</si>
  <si>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</si>
  <si>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</si>
  <si>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</si>
  <si>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</si>
  <si>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</si>
  <si>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</si>
  <si>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</si>
  <si>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</si>
  <si>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</si>
  <si>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</si>
  <si>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</si>
  <si>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</si>
  <si>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</si>
  <si>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</si>
  <si>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</si>
  <si>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</si>
  <si>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</si>
  <si>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</si>
  <si>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</si>
  <si>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</si>
  <si>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</si>
  <si>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</si>
  <si>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</si>
  <si>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</si>
  <si>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</si>
  <si>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</si>
  <si>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</si>
  <si>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</si>
  <si>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</si>
  <si>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</si>
  <si>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</si>
  <si>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</si>
  <si>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</si>
  <si>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</si>
  <si>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</si>
  <si>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</si>
  <si>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</si>
  <si>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</si>
  <si>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</si>
  <si>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</si>
  <si>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</si>
  <si>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</si>
  <si>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</si>
  <si>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</si>
  <si>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</si>
  <si>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</si>
  <si>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</si>
  <si>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</si>
  <si>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</si>
  <si>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</si>
  <si>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</si>
  <si>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</si>
  <si>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</si>
  <si>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</si>
  <si>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</si>
  <si>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</si>
  <si>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</si>
  <si>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</si>
  <si>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</si>
  <si>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</si>
  <si>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</si>
  <si>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</si>
  <si>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</si>
  <si>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</si>
  <si>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</si>
  <si>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</si>
  <si>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</si>
  <si>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</si>
  <si>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</si>
  <si>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</si>
  <si>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</si>
  <si>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</si>
  <si>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</si>
  <si>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</si>
  <si>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</si>
  <si>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</si>
  <si>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</si>
  <si>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</si>
  <si>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</si>
  <si>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</si>
  <si>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</si>
  <si>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</si>
  <si>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</si>
  <si>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</si>
  <si>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</si>
  <si>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</si>
  <si>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</si>
  <si>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</si>
  <si>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</si>
  <si>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</si>
  <si>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</si>
  <si>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</si>
  <si>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</si>
  <si>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</si>
  <si>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</si>
  <si>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</si>
  <si>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</si>
  <si>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</si>
  <si>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</si>
  <si>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</si>
  <si>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</si>
  <si>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</si>
  <si>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</si>
  <si>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</si>
  <si>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</si>
  <si>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</si>
  <si>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</si>
  <si>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</si>
  <si>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</si>
  <si>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</si>
  <si>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</si>
  <si>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</si>
  <si>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</si>
  <si>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</si>
  <si>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</si>
  <si>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</si>
  <si>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</si>
  <si>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</si>
  <si>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</si>
  <si>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</si>
  <si>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</si>
  <si>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</si>
  <si>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</si>
  <si>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</si>
  <si>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</si>
  <si>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</si>
  <si>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</si>
  <si>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</si>
  <si>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</si>
  <si>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</si>
  <si>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</si>
  <si>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</si>
  <si>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</si>
  <si>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</si>
  <si>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</si>
  <si>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</si>
  <si>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</si>
  <si>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</si>
  <si>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</si>
  <si>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</si>
  <si>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</si>
  <si>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</si>
  <si>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</si>
  <si>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</si>
  <si>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</si>
  <si>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</si>
  <si>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</si>
  <si>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</si>
  <si>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</si>
  <si>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</si>
  <si>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</si>
  <si>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</si>
  <si>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</si>
  <si>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</si>
  <si>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</si>
  <si>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</si>
  <si>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</si>
  <si>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</si>
  <si>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</si>
  <si>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</si>
  <si>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</si>
  <si>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</si>
  <si>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</si>
  <si>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</si>
  <si>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</si>
  <si>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</si>
  <si>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</si>
  <si>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</si>
  <si>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</si>
  <si>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</si>
  <si>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</si>
  <si>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</si>
  <si>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</si>
  <si>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</si>
  <si>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</si>
  <si>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</si>
  <si>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</si>
  <si>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</si>
  <si>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</si>
  <si>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</si>
  <si>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</si>
  <si>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</si>
  <si>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</si>
  <si>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</si>
  <si>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</si>
  <si>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</si>
  <si>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</si>
  <si>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</si>
  <si>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</si>
  <si>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</si>
  <si>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</si>
  <si>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</si>
  <si>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</si>
  <si>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</si>
  <si>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</si>
  <si>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</si>
  <si>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</si>
  <si>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</si>
  <si>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</si>
  <si>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</si>
  <si>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</si>
  <si>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</si>
  <si>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</si>
  <si>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</si>
  <si>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</si>
  <si>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</si>
  <si>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</si>
  <si>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</si>
  <si>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</si>
  <si>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</si>
  <si>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</si>
  <si>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</si>
  <si>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</si>
  <si>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</si>
  <si>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</si>
  <si>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</si>
  <si>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</si>
  <si>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</si>
  <si>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</si>
  <si>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</si>
  <si>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</si>
  <si>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</si>
  <si>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</si>
  <si>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</si>
  <si>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</si>
  <si>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</si>
  <si>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</si>
  <si>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</si>
  <si>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</si>
  <si>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</si>
  <si>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</si>
  <si>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</si>
  <si>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</si>
  <si>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</si>
  <si>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</si>
  <si>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</si>
  <si>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</si>
  <si>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</si>
  <si>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</si>
  <si>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</si>
  <si>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</si>
  <si>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</si>
  <si>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</si>
  <si>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</si>
  <si>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</si>
  <si>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</si>
  <si>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</si>
  <si>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</si>
  <si>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</si>
  <si>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</si>
  <si>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</si>
  <si>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</si>
  <si>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</si>
  <si>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</si>
  <si>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</si>
  <si>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</si>
  <si>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</si>
  <si>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</si>
  <si>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</si>
  <si>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</si>
  <si>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</si>
  <si>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</si>
  <si>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</si>
  <si>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</si>
  <si>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</si>
  <si>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</si>
  <si>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</si>
  <si>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</si>
  <si>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</si>
  <si>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</si>
  <si>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</si>
  <si>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</si>
  <si>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</si>
  <si>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</si>
  <si>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</si>
  <si>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</si>
  <si>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</si>
  <si>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</si>
  <si>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</si>
  <si>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</si>
  <si>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</si>
  <si>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</si>
  <si>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</si>
  <si>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</si>
  <si>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</si>
  <si>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</si>
  <si>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</si>
  <si>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</si>
  <si>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</si>
  <si>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</si>
  <si>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</si>
  <si>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</si>
  <si>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</si>
  <si>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</si>
  <si>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</si>
  <si>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</si>
  <si>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</si>
  <si>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</si>
  <si>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</si>
  <si>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</si>
  <si>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</si>
  <si>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</si>
  <si>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</si>
  <si>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</si>
  <si>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</si>
  <si>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</si>
  <si>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</si>
  <si>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</si>
  <si>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</si>
  <si>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</si>
  <si>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</si>
  <si>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</si>
  <si>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</si>
  <si>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</si>
  <si>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</si>
  <si>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</si>
  <si>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</si>
  <si>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</si>
  <si>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</si>
  <si>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</si>
  <si>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</si>
  <si>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</si>
  <si>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</si>
  <si>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</si>
  <si>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</si>
  <si>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</si>
  <si>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</si>
  <si>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</si>
  <si>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</si>
  <si>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</si>
  <si>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</si>
  <si>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</si>
  <si>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</si>
  <si>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</si>
  <si>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</si>
  <si>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</si>
  <si>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</si>
  <si>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</si>
  <si>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</si>
  <si>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</si>
  <si>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</si>
  <si>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</si>
  <si>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</si>
  <si>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</si>
  <si>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</si>
  <si>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</si>
  <si>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</si>
  <si>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</si>
  <si>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</si>
  <si>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</si>
  <si>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</si>
  <si>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</si>
  <si>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</si>
  <si>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</si>
  <si>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</si>
  <si>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</si>
  <si>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</si>
  <si>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</si>
  <si>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</si>
  <si>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</si>
  <si>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</si>
  <si>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</si>
  <si>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</si>
  <si>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</si>
  <si>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</si>
  <si>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</si>
  <si>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</si>
  <si>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</si>
  <si>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</si>
  <si>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</si>
  <si>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</si>
  <si>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</si>
  <si>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</si>
  <si>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</si>
  <si>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</si>
  <si>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</si>
  <si>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</si>
  <si>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</si>
  <si>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</si>
  <si>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</si>
  <si>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</si>
  <si>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</si>
  <si>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</si>
  <si>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</si>
  <si>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</si>
  <si>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</si>
  <si>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</si>
  <si>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</si>
  <si>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</si>
  <si>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</si>
  <si>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</si>
  <si>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</si>
  <si>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</si>
  <si>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</si>
  <si>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</si>
  <si>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</si>
  <si>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</si>
  <si>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</si>
  <si>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</si>
  <si>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</si>
  <si>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</si>
  <si>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</si>
  <si>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</si>
  <si>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</si>
  <si>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</si>
  <si>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</si>
  <si>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</si>
  <si>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</si>
  <si>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</si>
  <si>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</si>
  <si>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</si>
  <si>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</si>
  <si>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</si>
  <si>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</si>
  <si>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</si>
  <si>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</si>
  <si>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</si>
  <si>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</si>
  <si>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</si>
  <si>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</si>
  <si>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</si>
  <si>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</si>
  <si>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</si>
  <si>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</si>
  <si>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</si>
  <si>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</si>
  <si>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</si>
  <si>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</si>
  <si>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</si>
  <si>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</si>
  <si>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</si>
  <si>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</si>
  <si>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</si>
  <si>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</si>
  <si>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</si>
  <si>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</si>
  <si>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</si>
  <si>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</si>
  <si>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</si>
  <si>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</si>
  <si>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</si>
  <si>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</si>
  <si>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</si>
  <si>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</si>
  <si>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</si>
  <si>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</si>
  <si>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</si>
  <si>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</si>
  <si>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</si>
  <si>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</si>
  <si>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</si>
  <si>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</si>
  <si>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</si>
  <si>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</si>
  <si>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</si>
  <si>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</si>
  <si>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</si>
  <si>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</si>
  <si>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</si>
  <si>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</si>
  <si>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</si>
  <si>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</si>
  <si>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</si>
  <si>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</si>
  <si>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</si>
  <si>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</si>
  <si>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</si>
  <si>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</si>
  <si>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</si>
  <si>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</si>
  <si>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</si>
  <si>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</si>
  <si>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</si>
  <si>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</si>
  <si>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</si>
  <si>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</si>
  <si>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</si>
  <si>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</si>
  <si>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</si>
  <si>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</si>
  <si>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</si>
  <si>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</si>
  <si>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</si>
  <si>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</si>
  <si>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</si>
  <si>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</si>
  <si>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</si>
  <si>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</si>
  <si>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</si>
  <si>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</si>
  <si>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</si>
  <si>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</si>
  <si>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</si>
  <si>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</si>
  <si>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</si>
  <si>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</si>
  <si>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</si>
  <si>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</si>
  <si>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</si>
  <si>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</si>
  <si>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</si>
  <si>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</si>
  <si>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</si>
  <si>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</si>
  <si>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</si>
  <si>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</si>
  <si>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</si>
  <si>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</si>
  <si>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</si>
  <si>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</si>
  <si>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</si>
  <si>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</si>
  <si>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</si>
  <si>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</si>
  <si>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</si>
  <si>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</si>
  <si>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</si>
  <si>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</si>
  <si>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</si>
  <si>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</si>
  <si>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</si>
  <si>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</si>
  <si>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</si>
  <si>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</si>
  <si>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</si>
  <si>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</si>
  <si>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</si>
  <si>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</si>
  <si>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</si>
  <si>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</si>
  <si>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</si>
  <si>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</si>
  <si>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</si>
  <si>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</si>
  <si>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</si>
  <si>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</si>
  <si>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</si>
  <si>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</si>
  <si>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</si>
  <si>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</si>
  <si>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</si>
  <si>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</si>
  <si>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</si>
  <si>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</si>
  <si>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</si>
  <si>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</si>
  <si>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</si>
  <si>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</si>
  <si>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</si>
  <si>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</si>
  <si>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</si>
  <si>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</si>
  <si>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</si>
  <si>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</si>
  <si>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</si>
  <si>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</si>
  <si>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</si>
  <si>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</si>
  <si>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</si>
  <si>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</si>
  <si>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</si>
  <si>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</si>
  <si>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</si>
  <si>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</si>
  <si>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</si>
  <si>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</si>
  <si>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</si>
  <si>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</si>
  <si>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</si>
  <si>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</si>
  <si>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</si>
  <si>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</si>
  <si>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</si>
  <si>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</si>
  <si>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</si>
  <si>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</si>
  <si>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</si>
  <si>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</si>
  <si>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</si>
  <si>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</si>
  <si>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</si>
  <si>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</si>
  <si>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</si>
  <si>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</si>
  <si>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</si>
  <si>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</si>
  <si>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</si>
  <si>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</si>
  <si>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</si>
  <si>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</si>
  <si>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</si>
  <si>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</si>
  <si>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</si>
  <si>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</si>
  <si>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</si>
  <si>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</si>
  <si>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</si>
  <si>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</si>
  <si>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</si>
  <si>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</si>
  <si>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</si>
  <si>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</si>
  <si>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</si>
  <si>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</si>
  <si>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</si>
  <si>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</si>
  <si>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</si>
  <si>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</si>
  <si>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</si>
  <si>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</si>
  <si>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</si>
  <si>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</si>
  <si>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</si>
  <si>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</si>
  <si>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</si>
  <si>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</si>
  <si>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</si>
  <si>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</si>
  <si>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</si>
  <si>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</si>
  <si>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</si>
  <si>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</si>
  <si>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</si>
  <si>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</si>
  <si>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</si>
  <si>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</si>
  <si>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</si>
  <si>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</si>
  <si>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</si>
  <si>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</si>
  <si>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</si>
  <si>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</si>
  <si>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</si>
  <si>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</si>
  <si>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</si>
  <si>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</si>
  <si>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</si>
  <si>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</si>
  <si>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</si>
  <si>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</si>
  <si>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</si>
  <si>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</si>
  <si>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</si>
  <si>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</si>
  <si>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</si>
  <si>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</si>
  <si>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</si>
  <si>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</si>
  <si>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</si>
  <si>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</si>
  <si>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</si>
  <si>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</si>
  <si>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</si>
  <si>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</si>
  <si>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</si>
  <si>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</si>
  <si>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</si>
  <si>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</si>
  <si>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</si>
  <si>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</si>
  <si>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</si>
  <si>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</si>
  <si>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</si>
  <si>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</si>
  <si>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</si>
  <si>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</si>
  <si>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</si>
  <si>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</si>
  <si>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</si>
  <si>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</si>
  <si>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</si>
  <si>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</si>
  <si>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</si>
  <si>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</si>
  <si>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</si>
  <si>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</si>
  <si>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</si>
  <si>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</si>
  <si>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</si>
  <si>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</si>
  <si>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</si>
  <si>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</si>
  <si>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</si>
  <si>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</si>
  <si>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</si>
  <si>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</si>
  <si>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</si>
  <si>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</si>
  <si>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</si>
  <si>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</si>
  <si>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</si>
  <si>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</si>
  <si>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</si>
  <si>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</si>
  <si>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</si>
  <si>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</si>
  <si>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</si>
  <si>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</si>
  <si>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</si>
  <si>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</si>
  <si>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</si>
  <si>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</si>
  <si>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</si>
  <si>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</si>
  <si>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</si>
  <si>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</si>
  <si>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</si>
  <si>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</si>
  <si>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</si>
  <si>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</si>
  <si>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</si>
  <si>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</si>
  <si>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</si>
  <si>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</si>
  <si>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</si>
  <si>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</si>
  <si>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</si>
  <si>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</si>
  <si>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</si>
  <si>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</si>
  <si>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</si>
  <si>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</si>
  <si>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</si>
  <si>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</si>
  <si>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</si>
  <si>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</si>
  <si>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</si>
  <si>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</si>
  <si>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</si>
  <si>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</si>
  <si>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</si>
  <si>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</si>
  <si>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</si>
  <si>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</si>
  <si>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</si>
  <si>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</si>
  <si>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</si>
  <si>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</si>
  <si>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</si>
  <si>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</si>
  <si>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</si>
  <si>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</si>
  <si>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</si>
  <si>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</si>
  <si>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</si>
  <si>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</si>
  <si>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</si>
  <si>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</si>
  <si>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</si>
  <si>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</si>
  <si>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</si>
  <si>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</si>
  <si>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</si>
  <si>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</si>
  <si>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</si>
  <si>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</si>
  <si>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</si>
  <si>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</si>
  <si>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</si>
  <si>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</si>
  <si>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</si>
  <si>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</si>
  <si>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</si>
  <si>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</si>
  <si>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</si>
  <si>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</si>
  <si>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</si>
  <si>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</si>
  <si>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</si>
  <si>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</si>
  <si>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</si>
  <si>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</si>
  <si>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</si>
  <si>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</si>
  <si>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</si>
  <si>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</si>
  <si>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</si>
  <si>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</si>
  <si>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</si>
  <si>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</si>
  <si>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</si>
  <si>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</si>
  <si>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</si>
  <si>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</si>
  <si>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</si>
  <si>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</si>
  <si>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</si>
  <si>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</si>
  <si>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</si>
  <si>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</si>
  <si>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</si>
  <si>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</si>
  <si>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</si>
  <si>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</si>
  <si>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</si>
  <si>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</si>
  <si>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</si>
  <si>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</si>
  <si>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</si>
  <si>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</si>
  <si>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</si>
  <si>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</si>
  <si>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</si>
  <si>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</si>
  <si>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</si>
  <si>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</si>
  <si>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</si>
  <si>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</si>
  <si>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</si>
  <si>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</si>
  <si>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</si>
  <si>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</si>
  <si>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</si>
  <si>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</si>
  <si>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</si>
  <si>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</si>
  <si>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</si>
  <si>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</si>
  <si>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</si>
  <si>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</si>
  <si>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</si>
  <si>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</si>
  <si>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</si>
  <si>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</si>
  <si>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</si>
  <si>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</si>
  <si>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</si>
  <si>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</si>
  <si>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</si>
  <si>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</si>
  <si>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</si>
  <si>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</si>
  <si>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</si>
  <si>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</si>
  <si>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</si>
  <si>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</si>
  <si>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</si>
  <si>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</si>
  <si>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</si>
  <si>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</si>
  <si>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</si>
  <si>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</si>
  <si>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</si>
  <si>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</si>
  <si>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</si>
  <si>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</si>
  <si>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</si>
  <si>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</si>
  <si>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</si>
  <si>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</si>
  <si>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</si>
  <si>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</si>
  <si>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</si>
  <si>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</si>
  <si>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</si>
  <si>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</si>
  <si>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</si>
  <si>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</si>
  <si>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</si>
  <si>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</si>
  <si>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</si>
  <si>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</si>
  <si>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</si>
  <si>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</si>
  <si>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</si>
  <si>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</si>
  <si>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</si>
  <si>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</si>
  <si>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</si>
  <si>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</si>
  <si>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</si>
  <si>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</si>
  <si>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</si>
  <si>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</si>
  <si>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</si>
  <si>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</si>
  <si>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</si>
  <si>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</si>
  <si>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</si>
  <si>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</si>
  <si>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</si>
  <si>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</si>
  <si>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</si>
  <si>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</si>
  <si>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</si>
  <si>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</si>
  <si>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</si>
  <si>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</si>
  <si>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</si>
  <si>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</si>
  <si>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</si>
  <si>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</si>
  <si>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</si>
  <si>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</si>
  <si>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</si>
  <si>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</si>
  <si>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</si>
  <si>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</si>
  <si>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</si>
  <si>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</si>
  <si>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</si>
  <si>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</si>
  <si>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</si>
  <si>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</si>
  <si>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</si>
  <si>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</si>
  <si>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</si>
  <si>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</si>
  <si>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</si>
  <si>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</si>
  <si>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</si>
  <si>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</si>
  <si>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</si>
  <si>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</si>
  <si>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</si>
  <si>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</si>
  <si>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</si>
  <si>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</si>
  <si>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</si>
  <si>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</si>
  <si>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</si>
  <si>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</si>
  <si>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</si>
  <si>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</si>
  <si>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</si>
  <si>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</si>
  <si>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</si>
  <si>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</si>
  <si>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</si>
  <si>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</si>
  <si>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</si>
  <si>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</si>
  <si>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</si>
  <si>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</si>
  <si>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</si>
  <si>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</si>
  <si>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</si>
  <si>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</si>
  <si>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</si>
  <si>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</si>
  <si>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</si>
  <si>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</si>
  <si>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</si>
  <si>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</si>
  <si>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</si>
  <si>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</si>
  <si>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</si>
  <si>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</si>
  <si>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</si>
  <si>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</si>
  <si>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</si>
  <si>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</si>
  <si>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</si>
  <si>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</si>
  <si>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</si>
  <si>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</si>
  <si>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</si>
  <si>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</si>
  <si>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</si>
  <si>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</si>
  <si>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</si>
  <si>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</si>
  <si>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</si>
  <si>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</si>
  <si>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</si>
  <si>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</si>
  <si>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</si>
  <si>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</si>
  <si>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</si>
  <si>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</si>
  <si>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</si>
  <si>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</si>
  <si>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</si>
  <si>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</si>
  <si>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</si>
  <si>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</si>
  <si>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</si>
  <si>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</si>
  <si>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</si>
  <si>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</si>
  <si>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</si>
  <si>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</si>
  <si>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</si>
  <si>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</si>
  <si>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</si>
  <si>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</si>
  <si>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</si>
  <si>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</si>
  <si>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</si>
  <si>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</si>
  <si>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</si>
  <si>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</si>
  <si>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</si>
  <si>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</si>
  <si>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</si>
  <si>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</si>
  <si>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</si>
  <si>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</si>
  <si>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</si>
  <si>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</si>
  <si>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</si>
  <si>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</si>
  <si>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</si>
  <si>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</si>
  <si>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</si>
  <si>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</si>
  <si>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</si>
  <si>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</si>
  <si>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</si>
  <si>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</si>
  <si>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</si>
  <si>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</si>
  <si>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</si>
  <si>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</si>
  <si>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</si>
  <si>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</si>
  <si>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</si>
  <si>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</si>
  <si>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</si>
  <si>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</si>
  <si>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</si>
  <si>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</si>
  <si>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</si>
  <si>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</si>
  <si>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</si>
  <si>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</si>
  <si>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</si>
  <si>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</si>
  <si>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</si>
  <si>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</si>
  <si>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</si>
  <si>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</si>
  <si>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</si>
  <si>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</si>
  <si>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</si>
  <si>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</si>
  <si>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</si>
  <si>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</si>
  <si>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</si>
  <si>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</si>
  <si>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</si>
  <si>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</si>
  <si>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</si>
  <si>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</si>
  <si>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</si>
  <si>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</si>
  <si>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</si>
  <si>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</si>
  <si>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</si>
  <si>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</si>
  <si>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</si>
  <si>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</si>
  <si>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</si>
  <si>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</si>
  <si>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</si>
  <si>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</si>
  <si>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</si>
  <si>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</si>
  <si>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</si>
  <si>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</si>
  <si>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</si>
  <si>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</si>
  <si>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</si>
  <si>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</si>
  <si>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</si>
  <si>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</si>
  <si>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</si>
  <si>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</si>
  <si>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</si>
  <si>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</si>
  <si>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</si>
  <si>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</si>
  <si>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</si>
  <si>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</si>
  <si>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</si>
  <si>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</si>
  <si>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</si>
  <si>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</si>
  <si>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</si>
  <si>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</si>
  <si>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</si>
  <si>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</si>
  <si>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</si>
  <si>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</si>
  <si>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</si>
  <si>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</si>
  <si>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</si>
  <si>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</si>
  <si>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</si>
  <si>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</si>
  <si>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</si>
  <si>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</si>
  <si>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</si>
  <si>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</si>
  <si>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</si>
  <si>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</si>
  <si>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</si>
  <si>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</si>
  <si>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</si>
  <si>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</si>
  <si>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</si>
  <si>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</si>
  <si>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</si>
  <si>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</si>
  <si>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</si>
  <si>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</si>
  <si>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</si>
  <si>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</si>
  <si>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</si>
  <si>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</si>
  <si>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</si>
  <si>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</si>
  <si>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</si>
  <si>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</si>
  <si>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</si>
  <si>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</si>
  <si>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</si>
  <si>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</si>
  <si>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</si>
  <si>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</si>
  <si>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</si>
  <si>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</si>
  <si>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</si>
  <si>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</si>
  <si>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</si>
  <si>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</si>
  <si>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</si>
  <si>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</si>
  <si>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</si>
  <si>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</si>
  <si>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</si>
  <si>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</si>
  <si>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</si>
  <si>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</si>
  <si>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</si>
  <si>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</si>
  <si>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</si>
  <si>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</si>
  <si>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</si>
  <si>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</si>
  <si>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</si>
  <si>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</si>
  <si>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</si>
  <si>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</si>
  <si>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</si>
  <si>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</si>
  <si>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</si>
  <si>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</si>
  <si>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</si>
  <si>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</si>
  <si>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</si>
  <si>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</si>
  <si>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</si>
  <si>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</si>
  <si>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</si>
  <si>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</si>
  <si>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</si>
  <si>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</si>
  <si>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</si>
  <si>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</si>
  <si>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</si>
  <si>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</si>
  <si>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</si>
  <si>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</si>
  <si>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</si>
  <si>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</si>
  <si>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</si>
  <si>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</si>
  <si>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</si>
  <si>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</si>
  <si>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</si>
  <si>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</si>
  <si>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</si>
  <si>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</si>
  <si>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</si>
  <si>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</si>
  <si>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</si>
  <si>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</si>
  <si>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</si>
  <si>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</si>
  <si>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</si>
  <si>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</si>
  <si>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</si>
  <si>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</si>
  <si>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</si>
  <si>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</si>
  <si>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</si>
  <si>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</si>
  <si>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</si>
  <si>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</si>
  <si>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</si>
  <si>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</si>
  <si>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</si>
  <si>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</si>
  <si>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</si>
  <si>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</si>
  <si>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</si>
  <si>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</si>
  <si>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</si>
  <si>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</si>
  <si>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</si>
  <si>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</si>
  <si>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</si>
  <si>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</si>
  <si>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</si>
  <si>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</si>
  <si>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</si>
  <si>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</si>
  <si>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</si>
  <si>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</si>
  <si>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</si>
  <si>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</si>
  <si>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</si>
  <si>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</si>
  <si>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</si>
  <si>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</si>
  <si>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</si>
  <si>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</si>
  <si>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</si>
  <si>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</si>
  <si>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</si>
  <si>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</si>
  <si>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</si>
  <si>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</si>
  <si>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</si>
  <si>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</si>
  <si>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</si>
  <si>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</si>
  <si>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</si>
  <si>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</si>
  <si>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</si>
  <si>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</si>
  <si>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</si>
  <si>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</si>
  <si>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</si>
  <si>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</si>
  <si>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</si>
  <si>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</si>
  <si>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</si>
  <si>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</si>
  <si>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</si>
  <si>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</si>
  <si>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</si>
  <si>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</si>
  <si>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</si>
  <si>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</si>
  <si>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</si>
  <si>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</si>
  <si>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</si>
  <si>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</si>
  <si>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</si>
  <si>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</si>
  <si>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</si>
  <si>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</si>
  <si>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</si>
  <si>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</si>
  <si>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</si>
  <si>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</si>
  <si>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</si>
  <si>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</si>
  <si>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</si>
  <si>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</si>
  <si>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</si>
  <si>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</si>
  <si>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</si>
  <si>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</si>
  <si>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</si>
  <si>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</si>
  <si>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</si>
  <si>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</si>
  <si>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</si>
  <si>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</si>
  <si>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</si>
  <si>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</si>
  <si>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</si>
  <si>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</si>
  <si>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</si>
  <si>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</si>
  <si>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</si>
  <si>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</si>
  <si>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</si>
  <si>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</si>
  <si>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</si>
  <si>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</si>
  <si>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</si>
  <si>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</si>
  <si>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</si>
  <si>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</si>
  <si>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</si>
  <si>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</si>
  <si>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</si>
  <si>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</si>
  <si>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</si>
  <si>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</si>
  <si>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</si>
  <si>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</si>
  <si>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</si>
  <si>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</si>
  <si>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</si>
  <si>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</si>
  <si>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</si>
  <si>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</si>
  <si>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</si>
  <si>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</si>
  <si>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</si>
  <si>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</si>
  <si>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</si>
  <si>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</si>
  <si>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</si>
  <si>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</si>
  <si>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</si>
  <si>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</si>
  <si>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</si>
  <si>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</si>
  <si>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</si>
  <si>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</si>
  <si>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</si>
  <si>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</si>
  <si>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</si>
  <si>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</si>
  <si>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</si>
  <si>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</si>
  <si>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</si>
  <si>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</si>
  <si>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</si>
  <si>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</si>
  <si>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</si>
  <si>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</si>
  <si>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</si>
  <si>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</si>
  <si>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</si>
  <si>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</si>
  <si>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</si>
  <si>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</si>
  <si>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</si>
  <si>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</si>
  <si>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</si>
  <si>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</si>
  <si>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</si>
  <si>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</si>
  <si>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</si>
  <si>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</si>
  <si>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</si>
  <si>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</si>
  <si>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</si>
  <si>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</si>
  <si>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</si>
  <si>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</si>
  <si>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</si>
  <si>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</si>
  <si>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</si>
  <si>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</si>
  <si>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</si>
  <si>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</si>
  <si>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</si>
  <si>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</si>
  <si>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</si>
  <si>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</si>
  <si>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</si>
  <si>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</si>
  <si>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</si>
  <si>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</si>
  <si>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</si>
  <si>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</si>
  <si>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</si>
  <si>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</si>
  <si>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</si>
  <si>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</si>
  <si>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</si>
  <si>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</si>
  <si>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</si>
  <si>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</si>
  <si>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</si>
  <si>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</si>
  <si>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</si>
  <si>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</si>
  <si>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</si>
  <si>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</si>
  <si>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</si>
  <si>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</si>
  <si>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</si>
  <si>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</si>
  <si>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</si>
  <si>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</si>
  <si>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</si>
  <si>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</si>
  <si>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</si>
  <si>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</si>
  <si>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</si>
  <si>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</si>
  <si>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</si>
  <si>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</si>
  <si>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</si>
  <si>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</si>
  <si>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</si>
  <si>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</si>
  <si>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</si>
  <si>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</si>
  <si>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</si>
  <si>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</si>
  <si>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</si>
  <si>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</si>
  <si>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</si>
  <si>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</si>
  <si>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</si>
  <si>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</si>
  <si>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</si>
  <si>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</si>
  <si>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</si>
  <si>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</si>
  <si>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</si>
  <si>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</si>
  <si>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</si>
  <si>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</si>
  <si>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</si>
  <si>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</si>
  <si>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</si>
  <si>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</si>
  <si>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</si>
  <si>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</si>
  <si>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</si>
  <si>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</si>
  <si>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</si>
  <si>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</si>
  <si>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</si>
  <si>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</si>
  <si>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</si>
  <si>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</si>
  <si>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</si>
  <si>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</si>
  <si>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</si>
  <si>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</si>
  <si>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</si>
  <si>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</si>
  <si>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</si>
  <si>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</si>
  <si>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</si>
  <si>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</si>
  <si>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</si>
  <si>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</si>
  <si>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</si>
  <si>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</si>
  <si>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</si>
  <si>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</si>
  <si>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</si>
  <si>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</si>
  <si>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</si>
  <si>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</si>
  <si>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</si>
  <si>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</si>
  <si>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</si>
  <si>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</si>
  <si>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</si>
  <si>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</si>
  <si>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</si>
  <si>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</si>
  <si>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</si>
  <si>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</si>
  <si>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</si>
  <si>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</si>
  <si>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</si>
  <si>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</si>
  <si>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</si>
  <si>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</si>
  <si>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</si>
  <si>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</si>
  <si>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</si>
  <si>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</si>
  <si>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</si>
  <si>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</si>
  <si>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</si>
  <si>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</si>
  <si>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</si>
  <si>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</si>
  <si>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</si>
  <si>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</si>
  <si>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</si>
  <si>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</si>
  <si>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</si>
  <si>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</si>
  <si>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</si>
  <si>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</si>
  <si>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</si>
  <si>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</si>
  <si>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</si>
  <si>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</si>
  <si>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</si>
  <si>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</si>
  <si>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</si>
  <si>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</si>
  <si>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</si>
  <si>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</si>
  <si>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</si>
  <si>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</si>
  <si>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</si>
  <si>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</si>
  <si>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</si>
  <si>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</si>
  <si>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</si>
  <si>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</si>
  <si>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</si>
  <si>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</si>
  <si>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</si>
  <si>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</si>
  <si>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</si>
  <si>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</si>
  <si>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</si>
  <si>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</si>
  <si>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</si>
  <si>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</si>
  <si>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</si>
  <si>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</si>
  <si>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</si>
  <si>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</si>
  <si>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</si>
  <si>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</si>
  <si>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</si>
  <si>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</si>
  <si>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</si>
  <si>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</si>
  <si>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</si>
  <si>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</si>
  <si>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</si>
  <si>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</si>
  <si>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</si>
  <si>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</si>
  <si>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</si>
  <si>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</si>
  <si>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</si>
  <si>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</si>
  <si>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</si>
  <si>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</si>
  <si>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</si>
  <si>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</si>
  <si>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</si>
  <si>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</si>
  <si>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</si>
  <si>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</si>
  <si>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</si>
  <si>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</si>
  <si>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</si>
  <si>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</si>
  <si>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</si>
  <si>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</si>
  <si>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</si>
  <si>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</si>
  <si>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</si>
  <si>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</si>
  <si>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</si>
  <si>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</si>
  <si>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</si>
  <si>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</si>
  <si>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</si>
  <si>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</si>
  <si>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</si>
  <si>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</si>
  <si>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</si>
  <si>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</si>
  <si>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</si>
  <si>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</si>
  <si>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</si>
  <si>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</si>
  <si>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</si>
  <si>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</si>
  <si>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</si>
  <si>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</si>
  <si>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</si>
  <si>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</si>
  <si>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</si>
  <si>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</si>
  <si>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</si>
  <si>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</si>
  <si>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</si>
  <si>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</si>
  <si>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</si>
  <si>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</si>
  <si>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</si>
  <si>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</si>
  <si>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</si>
  <si>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</si>
  <si>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</si>
  <si>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</si>
  <si>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</si>
  <si>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</si>
  <si>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</si>
  <si>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</si>
  <si>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</si>
  <si>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</si>
  <si>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</si>
  <si>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</si>
  <si>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</si>
  <si>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</si>
  <si>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</si>
  <si>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</si>
  <si>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</si>
  <si>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</si>
  <si>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</si>
  <si>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</si>
  <si>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</si>
  <si>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</si>
  <si>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</si>
  <si>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</si>
  <si>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</si>
  <si>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</si>
  <si>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</si>
  <si>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</si>
  <si>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</si>
  <si>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</si>
  <si>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</si>
  <si>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</si>
  <si>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</si>
  <si>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</si>
  <si>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</si>
  <si>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</si>
  <si>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</si>
  <si>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</si>
  <si>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</si>
  <si>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</si>
  <si>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</si>
  <si>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</si>
  <si>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</si>
  <si>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</si>
  <si>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</si>
  <si>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</si>
  <si>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</si>
  <si>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</si>
  <si>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</si>
  <si>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</si>
  <si>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</si>
  <si>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</si>
  <si>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</si>
  <si>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</si>
  <si>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</si>
  <si>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</si>
  <si>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</si>
  <si>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</si>
  <si>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</si>
  <si>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</si>
  <si>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</si>
  <si>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</si>
  <si>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</si>
  <si>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</si>
  <si>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</si>
  <si>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</si>
  <si>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</si>
  <si>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</si>
  <si>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</si>
  <si>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</si>
  <si>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</si>
  <si>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</si>
  <si>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</si>
  <si>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</si>
  <si>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</si>
  <si>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</si>
  <si>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</si>
  <si>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</si>
  <si>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</si>
  <si>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</si>
  <si>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</si>
  <si>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</si>
  <si>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</si>
  <si>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</si>
  <si>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</si>
  <si>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</si>
  <si>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</si>
  <si>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</si>
  <si>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</si>
  <si>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</si>
  <si>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</si>
  <si>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</si>
  <si>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</si>
  <si>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</si>
  <si>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</si>
  <si>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</si>
  <si>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</si>
  <si>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</si>
  <si>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</si>
  <si>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</si>
  <si>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</si>
  <si>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</si>
  <si>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</si>
  <si>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</si>
  <si>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</si>
  <si>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</si>
  <si>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</si>
  <si>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</si>
  <si>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</si>
  <si>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</si>
  <si>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</si>
  <si>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</si>
  <si>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</si>
  <si>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</si>
  <si>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</si>
  <si>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</si>
  <si>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</si>
  <si>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</si>
  <si>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</si>
  <si>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</si>
  <si>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</si>
  <si>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</si>
  <si>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</si>
  <si>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</si>
  <si>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</si>
  <si>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</si>
  <si>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</si>
  <si>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</si>
  <si>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</si>
  <si>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</si>
  <si>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</si>
  <si>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</si>
  <si>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</si>
  <si>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</si>
  <si>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</si>
  <si>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</si>
  <si>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</si>
  <si>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</si>
  <si>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</si>
  <si>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</si>
  <si>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</si>
  <si>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</si>
  <si>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</si>
  <si>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</si>
  <si>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</si>
  <si>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</si>
  <si>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</si>
  <si>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</si>
  <si>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</si>
  <si>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</si>
  <si>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</si>
  <si>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</si>
  <si>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</si>
  <si>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</si>
  <si>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</si>
  <si>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</si>
  <si>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</si>
  <si>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</si>
  <si>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</si>
  <si>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</si>
  <si>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</si>
  <si>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</si>
  <si>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</si>
  <si>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</si>
  <si>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</si>
  <si>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</si>
  <si>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</si>
  <si>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</si>
  <si>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</si>
  <si>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</si>
  <si>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</si>
  <si>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</si>
  <si>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</si>
  <si>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</si>
  <si>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</si>
  <si>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</si>
  <si>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</si>
  <si>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</si>
  <si>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</si>
  <si>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</si>
  <si>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</si>
  <si>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</si>
  <si>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</si>
  <si>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</si>
  <si>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</si>
  <si>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</si>
  <si>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</si>
  <si>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</si>
  <si>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</si>
  <si>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</si>
  <si>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</si>
  <si>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</si>
  <si>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</si>
  <si>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</si>
  <si>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</si>
  <si>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</si>
  <si>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</si>
  <si>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</si>
  <si>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</si>
  <si>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</si>
  <si>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</si>
  <si>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</si>
  <si>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</si>
  <si>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</si>
  <si>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</si>
  <si>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</si>
  <si>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</si>
  <si>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</si>
  <si>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</si>
  <si>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</si>
  <si>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</si>
  <si>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</si>
  <si>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</si>
  <si>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</si>
  <si>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</si>
  <si>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</si>
  <si>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</si>
  <si>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</si>
  <si>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</si>
  <si>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</si>
  <si>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</si>
  <si>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</si>
  <si>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</si>
  <si>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</si>
  <si>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</si>
  <si>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</si>
  <si>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</si>
  <si>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</si>
  <si>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</si>
  <si>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</si>
  <si>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</si>
  <si>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</si>
  <si>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</si>
  <si>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</si>
  <si>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</si>
  <si>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</si>
  <si>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</si>
  <si>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</si>
  <si>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</si>
  <si>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</si>
  <si>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</si>
  <si>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</si>
  <si>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</si>
  <si>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</si>
  <si>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</si>
  <si>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</si>
  <si>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</si>
  <si>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</si>
  <si>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</si>
  <si>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</si>
  <si>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</si>
  <si>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</si>
  <si>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</si>
  <si>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</si>
  <si>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</si>
  <si>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</si>
  <si>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</si>
  <si>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</si>
  <si>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</si>
  <si>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</si>
  <si>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</si>
  <si>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</si>
  <si>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</si>
  <si>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</si>
  <si>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</si>
  <si>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</si>
  <si>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</si>
  <si>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</si>
  <si>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</si>
  <si>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</si>
  <si>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</si>
  <si>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</si>
  <si>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</si>
  <si>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</si>
  <si>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</si>
  <si>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</si>
  <si>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</si>
  <si>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</si>
  <si>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</si>
  <si>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</si>
  <si>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</si>
  <si>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</si>
  <si>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</si>
  <si>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</si>
  <si>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</si>
  <si>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</si>
  <si>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</si>
  <si>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</si>
  <si>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</si>
  <si>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</si>
  <si>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</si>
  <si>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</si>
  <si>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</si>
  <si>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</si>
  <si>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</si>
  <si>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</si>
  <si>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</si>
  <si>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</si>
  <si>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</si>
  <si>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</si>
  <si>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</si>
  <si>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</si>
  <si>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</si>
  <si>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</si>
  <si>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</si>
  <si>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</si>
  <si>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</si>
  <si>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</si>
  <si>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</si>
  <si>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</si>
  <si>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</si>
  <si>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</si>
  <si>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</si>
  <si>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</si>
  <si>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</si>
  <si>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</si>
  <si>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</si>
  <si>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</si>
  <si>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</si>
  <si>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</si>
  <si>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</si>
  <si>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</si>
  <si>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</si>
  <si>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</si>
  <si>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</si>
  <si>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</si>
  <si>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</si>
  <si>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</si>
  <si>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</si>
  <si>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</si>
  <si>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</si>
  <si>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</si>
  <si>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</si>
  <si>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</si>
  <si>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</si>
  <si>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</si>
  <si>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</si>
  <si>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</si>
  <si>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</si>
  <si>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</si>
  <si>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</si>
  <si>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</si>
  <si>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</si>
  <si>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</si>
  <si>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</si>
  <si>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</si>
  <si>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</si>
  <si>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</si>
  <si>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</si>
  <si>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</si>
  <si>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</si>
  <si>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</si>
  <si>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</si>
  <si>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</si>
  <si>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</si>
  <si>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</si>
  <si>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</si>
  <si>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</si>
  <si>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</si>
  <si>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</si>
  <si>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</si>
  <si>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</si>
  <si>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</si>
  <si>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</si>
  <si>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</si>
  <si>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</si>
  <si>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</si>
  <si>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</si>
  <si>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</si>
  <si>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</si>
  <si>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</si>
  <si>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</si>
  <si>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</si>
  <si>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</si>
  <si>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</si>
  <si>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</si>
  <si>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</si>
  <si>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</si>
  <si>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</si>
  <si>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</si>
  <si>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</si>
  <si>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</si>
  <si>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</si>
  <si>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</si>
  <si>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</si>
  <si>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</si>
  <si>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</si>
  <si>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</si>
  <si>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</si>
  <si>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</si>
  <si>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</si>
  <si>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</si>
  <si>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</si>
  <si>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</si>
  <si>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</si>
  <si>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</si>
  <si>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</si>
  <si>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</si>
  <si>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</si>
  <si>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</si>
  <si>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</si>
  <si>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</si>
  <si>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</si>
  <si>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</si>
  <si>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</si>
  <si>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</si>
  <si>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</si>
  <si>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</si>
  <si>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</si>
  <si>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</si>
  <si>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</si>
  <si>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</si>
  <si>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</si>
  <si>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</si>
  <si>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</si>
  <si>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</si>
  <si>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</si>
  <si>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</si>
  <si>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</si>
  <si>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</si>
  <si>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</si>
  <si>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</si>
  <si>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</si>
  <si>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</si>
  <si>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</si>
  <si>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</si>
  <si>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</si>
  <si>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</si>
  <si>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</si>
  <si>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</si>
  <si>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</si>
  <si>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</si>
  <si>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</si>
  <si>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</si>
  <si>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</si>
  <si>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</si>
  <si>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</si>
  <si>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</si>
  <si>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</si>
  <si>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</si>
  <si>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</si>
  <si>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</si>
  <si>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</si>
  <si>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</si>
  <si>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</si>
  <si>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</si>
  <si>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</si>
  <si>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</si>
  <si>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</si>
  <si>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</si>
  <si>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</si>
  <si>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</si>
  <si>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</si>
  <si>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</si>
  <si>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</si>
  <si>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</si>
  <si>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</si>
  <si>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</si>
  <si>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</si>
  <si>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</si>
  <si>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</si>
  <si>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</si>
  <si>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</si>
  <si>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</si>
  <si>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</si>
  <si>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</si>
  <si>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</si>
  <si>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</si>
  <si>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</si>
  <si>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</si>
  <si>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</si>
  <si>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</si>
  <si>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</si>
  <si>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</si>
  <si>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</si>
  <si>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</si>
  <si>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</si>
  <si>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</si>
  <si>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</si>
  <si>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</si>
  <si>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</si>
  <si>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</si>
  <si>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</si>
  <si>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</si>
  <si>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</si>
  <si>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</si>
  <si>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</si>
  <si>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</si>
  <si>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</si>
  <si>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</si>
  <si>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</si>
  <si>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</si>
  <si>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</si>
  <si>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</si>
  <si>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</si>
  <si>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</si>
  <si>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</si>
  <si>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</si>
  <si>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</si>
  <si>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</si>
  <si>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</si>
  <si>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</si>
  <si>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</si>
  <si>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</si>
  <si>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</si>
  <si>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</si>
  <si>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</si>
  <si>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</si>
  <si>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</si>
  <si>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</si>
  <si>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</si>
  <si>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</si>
  <si>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</si>
  <si>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</si>
  <si>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</si>
  <si>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</si>
  <si>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</si>
  <si>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</si>
  <si>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</si>
  <si>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</si>
  <si>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</si>
  <si>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</si>
  <si>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</si>
  <si>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</si>
  <si>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</si>
  <si>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</si>
  <si>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</si>
  <si>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</si>
  <si>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</si>
  <si>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</si>
  <si>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</si>
  <si>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</si>
  <si>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</si>
  <si>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</si>
  <si>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</si>
  <si>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</si>
  <si>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</si>
  <si>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</si>
  <si>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</si>
  <si>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</si>
  <si>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</si>
  <si>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</si>
  <si>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</si>
  <si>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</si>
  <si>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</si>
  <si>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</si>
  <si>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</si>
  <si>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</si>
  <si>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</si>
  <si>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</si>
  <si>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</si>
  <si>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</si>
  <si>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</si>
  <si>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</si>
  <si>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</si>
  <si>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</si>
  <si>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</si>
  <si>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</si>
  <si>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</si>
  <si>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</si>
  <si>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</si>
  <si>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</si>
  <si>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</si>
  <si>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</si>
  <si>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</si>
  <si>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</si>
  <si>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</si>
  <si>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</si>
  <si>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</si>
  <si>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</si>
  <si>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</si>
  <si>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</si>
  <si>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</si>
  <si>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</si>
  <si>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</si>
  <si>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</si>
  <si>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</si>
  <si>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</si>
  <si>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</si>
  <si>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</si>
  <si>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</si>
  <si>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</si>
  <si>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</si>
  <si>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</si>
  <si>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</si>
  <si>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</si>
  <si>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</si>
  <si>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</si>
  <si>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</si>
  <si>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</si>
  <si>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</si>
  <si>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</si>
  <si>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</si>
  <si>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</si>
  <si>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</si>
  <si>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</si>
  <si>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</si>
  <si>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</si>
  <si>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</si>
  <si>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</si>
  <si>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</si>
  <si>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</si>
  <si>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</si>
  <si>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</si>
  <si>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</si>
  <si>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</si>
  <si>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</si>
  <si>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</si>
  <si>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</si>
  <si>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</si>
  <si>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</si>
  <si>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</si>
  <si>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</si>
  <si>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</si>
  <si>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</si>
  <si>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</si>
  <si>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</si>
  <si>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</si>
  <si>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</si>
  <si>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</si>
  <si>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</si>
  <si>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</si>
  <si>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</si>
  <si>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</si>
  <si>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</si>
  <si>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</si>
  <si>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</si>
  <si>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</si>
  <si>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</si>
  <si>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</si>
  <si>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</si>
  <si>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</si>
  <si>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</si>
  <si>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</si>
  <si>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</si>
  <si>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</si>
  <si>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</si>
  <si>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</si>
  <si>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</si>
  <si>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</si>
  <si>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</si>
  <si>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</si>
  <si>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</si>
  <si>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</si>
  <si>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</si>
  <si>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</si>
  <si>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</si>
  <si>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</si>
  <si>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</si>
  <si>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</si>
  <si>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</si>
  <si>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</si>
  <si>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</si>
  <si>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</si>
  <si>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</si>
  <si>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</si>
  <si>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</si>
  <si>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</si>
  <si>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</si>
  <si>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</si>
  <si>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</si>
  <si>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</si>
  <si>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</si>
  <si>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</si>
  <si>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</si>
  <si>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</si>
  <si>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</si>
  <si>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</si>
  <si>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</si>
  <si>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</si>
  <si>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</si>
  <si>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</si>
  <si>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</si>
  <si>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</si>
  <si>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</si>
  <si>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</si>
  <si>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</si>
  <si>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</si>
  <si>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</si>
  <si>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</si>
  <si>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</si>
  <si>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</si>
  <si>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</si>
  <si>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</si>
  <si>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</si>
  <si>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</si>
  <si>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</si>
  <si>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</si>
  <si>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</si>
  <si>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</si>
  <si>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</si>
  <si>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</si>
  <si>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</si>
  <si>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</si>
  <si>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</si>
  <si>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</si>
  <si>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</si>
  <si>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</si>
  <si>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</si>
  <si>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</si>
  <si>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</si>
  <si>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</si>
  <si>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</si>
  <si>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</si>
  <si>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</si>
  <si>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</si>
  <si>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</si>
  <si>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</si>
  <si>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</si>
  <si>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</si>
  <si>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</si>
  <si>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</si>
  <si>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</si>
  <si>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</si>
  <si>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</si>
  <si>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</si>
  <si>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</si>
  <si>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</si>
  <si>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</si>
  <si>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</si>
  <si>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</si>
  <si>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</si>
  <si>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</si>
  <si>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</si>
  <si>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</si>
  <si>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</si>
  <si>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</si>
  <si>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</si>
  <si>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</si>
  <si>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</si>
  <si>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</si>
  <si>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</si>
  <si>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</si>
  <si>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</si>
  <si>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</si>
  <si>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</si>
  <si>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</si>
  <si>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</si>
  <si>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</si>
  <si>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</si>
  <si>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</si>
  <si>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</si>
  <si>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</si>
  <si>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</si>
  <si>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</si>
  <si>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</si>
  <si>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</si>
  <si>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</si>
  <si>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</si>
  <si>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</si>
  <si>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</si>
  <si>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</si>
  <si>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</si>
  <si>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</si>
  <si>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</si>
  <si>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</si>
  <si>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</si>
  <si>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</si>
  <si>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</si>
  <si>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</si>
  <si>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</si>
  <si>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</si>
  <si>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</si>
  <si>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</si>
  <si>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</si>
  <si>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</si>
  <si>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</si>
  <si>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</si>
  <si>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</si>
  <si>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</si>
  <si>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</si>
  <si>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</si>
  <si>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</si>
  <si>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</si>
  <si>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</si>
  <si>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</si>
  <si>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</si>
  <si>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</si>
  <si>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</si>
  <si>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</si>
  <si>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</si>
  <si>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</si>
  <si>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</si>
  <si>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</si>
  <si>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</si>
  <si>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</si>
  <si>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</si>
  <si>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</si>
  <si>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</si>
  <si>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</si>
  <si>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</si>
  <si>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</si>
  <si>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</si>
  <si>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</si>
  <si>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</si>
  <si>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</si>
  <si>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</si>
  <si>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</si>
  <si>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</si>
  <si>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</si>
  <si>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</si>
  <si>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</si>
  <si>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</si>
  <si>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</si>
  <si>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</si>
  <si>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</si>
  <si>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</si>
  <si>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</si>
  <si>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</si>
  <si>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</si>
  <si>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</si>
  <si>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</si>
  <si>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</si>
  <si>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</si>
  <si>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</si>
  <si>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</si>
  <si>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</si>
  <si>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</si>
  <si>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</si>
  <si>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</si>
  <si>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</si>
  <si>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</si>
  <si>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</si>
  <si>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</si>
  <si>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</si>
  <si>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</si>
  <si>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</si>
  <si>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</si>
  <si>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</si>
  <si>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</si>
  <si>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</si>
  <si>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</si>
  <si>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</si>
  <si>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</si>
  <si>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</si>
  <si>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</si>
  <si>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</si>
  <si>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</si>
  <si>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</si>
  <si>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</si>
  <si>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</si>
  <si>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</si>
  <si>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</si>
  <si>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</si>
  <si>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</si>
  <si>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</si>
  <si>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</si>
  <si>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</si>
  <si>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</si>
  <si>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</si>
  <si>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</si>
  <si>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</si>
  <si>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</si>
  <si>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</si>
  <si>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</si>
  <si>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</si>
  <si>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</si>
  <si>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</si>
  <si>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</si>
  <si>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</si>
  <si>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</si>
  <si>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</si>
  <si>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</si>
  <si>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</si>
  <si>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</si>
  <si>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</si>
  <si>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</si>
  <si>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</si>
  <si>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</si>
  <si>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</si>
  <si>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</si>
  <si>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</si>
  <si>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</si>
  <si>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</si>
  <si>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</si>
  <si>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</si>
  <si>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</si>
  <si>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</si>
  <si>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</si>
  <si>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</si>
  <si>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</si>
  <si>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</si>
  <si>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</si>
  <si>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</si>
  <si>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</si>
  <si>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</si>
  <si>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</si>
  <si>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</si>
  <si>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</si>
  <si>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</si>
  <si>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</si>
  <si>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</si>
  <si>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</si>
  <si>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</si>
  <si>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</si>
  <si>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</si>
  <si>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</si>
  <si>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</si>
  <si>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</si>
  <si>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</si>
  <si>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</si>
  <si>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</si>
  <si>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</si>
  <si>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</si>
  <si>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</si>
  <si>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</si>
  <si>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</si>
  <si>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</si>
  <si>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</si>
  <si>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</si>
  <si>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</si>
  <si>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</si>
  <si>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</si>
  <si>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</si>
  <si>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</si>
  <si>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</si>
  <si>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</si>
  <si>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</si>
  <si>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</si>
  <si>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</si>
  <si>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</si>
  <si>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</si>
  <si>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</si>
  <si>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</si>
  <si>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</si>
  <si>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</si>
  <si>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</si>
  <si>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</si>
  <si>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</si>
  <si>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</si>
  <si>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</si>
  <si>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</si>
  <si>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</si>
  <si>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</si>
  <si>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</si>
  <si>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</si>
  <si>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</si>
  <si>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</si>
  <si>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</si>
  <si>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</si>
  <si>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</si>
  <si>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</si>
  <si>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</si>
  <si>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</si>
  <si>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</si>
  <si>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</si>
  <si>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</si>
  <si>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</si>
  <si>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</si>
  <si>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</si>
  <si>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</si>
  <si>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</si>
  <si>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</si>
  <si>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</si>
  <si>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</si>
  <si>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</si>
  <si>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</si>
  <si>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</si>
  <si>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</si>
  <si>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</si>
  <si>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</si>
  <si>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</si>
  <si>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</si>
  <si>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</si>
  <si>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</si>
  <si>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</si>
  <si>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</si>
  <si>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</si>
  <si>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</si>
  <si>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</si>
  <si>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</si>
  <si>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</si>
  <si>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</si>
  <si>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</si>
  <si>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</si>
  <si>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</si>
  <si>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</si>
  <si>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</si>
  <si>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</si>
  <si>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</si>
  <si>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</si>
  <si>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</si>
  <si>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</si>
  <si>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</si>
  <si>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</si>
  <si>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</si>
  <si>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</si>
  <si>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</si>
  <si>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</si>
  <si>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</si>
  <si>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</si>
  <si>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</si>
  <si>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</si>
  <si>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</si>
  <si>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</si>
  <si>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</si>
  <si>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</si>
  <si>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</si>
  <si>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</si>
  <si>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</si>
  <si>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</si>
  <si>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</si>
  <si>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</si>
  <si>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</si>
  <si>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</si>
  <si>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</si>
  <si>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</si>
  <si>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</si>
  <si>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</si>
  <si>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</si>
  <si>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</si>
  <si>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</si>
  <si>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</si>
  <si>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</si>
  <si>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</si>
  <si>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</si>
  <si>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</si>
  <si>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</si>
  <si>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</si>
  <si>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</si>
  <si>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</si>
  <si>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</si>
  <si>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</si>
  <si>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</si>
  <si>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</si>
  <si>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</si>
  <si>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</si>
  <si>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</si>
  <si>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</si>
  <si>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</si>
  <si>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</si>
  <si>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</si>
  <si>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</si>
  <si>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</si>
  <si>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</si>
  <si>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</si>
  <si>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</si>
  <si>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</si>
  <si>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</si>
  <si>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</si>
  <si>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</si>
  <si>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</si>
  <si>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</si>
  <si>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</si>
  <si>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</si>
  <si>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</si>
  <si>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</si>
  <si>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</si>
  <si>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</si>
  <si>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</si>
  <si>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</si>
  <si>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</si>
  <si>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</si>
  <si>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</si>
  <si>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</si>
  <si>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</si>
  <si>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</si>
  <si>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</si>
  <si>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</si>
  <si>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</si>
  <si>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</si>
  <si>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</si>
  <si>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</si>
  <si>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</si>
  <si>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</si>
  <si>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</si>
  <si>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</si>
  <si>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</si>
  <si>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</si>
  <si>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</si>
  <si>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</si>
  <si>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</si>
  <si>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</si>
  <si>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</si>
  <si>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</si>
  <si>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</si>
  <si>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</si>
  <si>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</si>
  <si>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</si>
  <si>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</si>
  <si>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</si>
  <si>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</si>
  <si>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</si>
  <si>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</si>
  <si>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</si>
  <si>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</si>
  <si>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</si>
  <si>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</si>
  <si>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</si>
  <si>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</si>
  <si>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</si>
  <si>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</si>
  <si>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</si>
  <si>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</si>
  <si>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</si>
  <si>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</si>
  <si>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</si>
  <si>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</si>
  <si>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</si>
  <si>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</si>
  <si>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</si>
  <si>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</si>
  <si>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</si>
  <si>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</si>
  <si>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</si>
  <si>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</si>
  <si>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</si>
  <si>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</si>
  <si>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</si>
  <si>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</si>
  <si>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</si>
  <si>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</si>
  <si>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</si>
  <si>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</si>
  <si>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</si>
  <si>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</si>
  <si>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</si>
  <si>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</si>
  <si>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</si>
  <si>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</si>
  <si>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</si>
  <si>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</si>
  <si>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</si>
  <si>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</si>
  <si>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</si>
  <si>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</si>
  <si>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</si>
  <si>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</si>
  <si>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</si>
  <si>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</si>
  <si>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</si>
  <si>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</si>
  <si>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</si>
  <si>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</si>
  <si>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</si>
  <si>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</si>
  <si>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</si>
  <si>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</si>
  <si>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</si>
  <si>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</si>
  <si>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</si>
  <si>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</si>
  <si>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</si>
  <si>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</si>
  <si>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</si>
  <si>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</si>
  <si>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</si>
  <si>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</si>
  <si>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</si>
  <si>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</si>
  <si>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</si>
  <si>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</si>
  <si>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</si>
  <si>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</si>
  <si>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</si>
  <si>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</si>
  <si>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</si>
  <si>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</si>
  <si>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</si>
  <si>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</si>
  <si>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</si>
  <si>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</si>
  <si>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</si>
  <si>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</si>
  <si>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</si>
  <si>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</si>
  <si>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</si>
  <si>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</si>
  <si>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</si>
  <si>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</si>
  <si>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</si>
  <si>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</si>
  <si>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</si>
  <si>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</si>
  <si>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</si>
  <si>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</si>
  <si>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</si>
  <si>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</si>
  <si>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</si>
  <si>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</si>
  <si>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</si>
  <si>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</si>
  <si>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</si>
  <si>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</si>
  <si>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</si>
  <si>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</si>
  <si>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</si>
  <si>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</si>
  <si>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</si>
  <si>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</si>
  <si>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</si>
  <si>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</si>
  <si>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</si>
  <si>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</si>
  <si>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</si>
  <si>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</si>
  <si>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</si>
  <si>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</si>
  <si>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</si>
  <si>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</si>
  <si>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</si>
  <si>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</si>
  <si>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</si>
  <si>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</si>
  <si>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</si>
  <si>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</si>
  <si>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</si>
  <si>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</si>
  <si>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</si>
  <si>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</si>
  <si>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</si>
  <si>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</si>
  <si>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</si>
  <si>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</si>
  <si>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</si>
  <si>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</si>
  <si>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</si>
  <si>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</si>
  <si>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</si>
  <si>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</si>
  <si>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</si>
  <si>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</si>
  <si>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</si>
  <si>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</si>
  <si>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</si>
  <si>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</si>
  <si>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</si>
  <si>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</si>
  <si>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</si>
  <si>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</si>
  <si>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</si>
  <si>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</si>
  <si>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</si>
  <si>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</si>
  <si>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</si>
  <si>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</si>
  <si>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</si>
  <si>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</si>
  <si>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</si>
  <si>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</si>
  <si>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</si>
  <si>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</si>
  <si>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</si>
  <si>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</si>
  <si>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</si>
  <si>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</si>
  <si>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</si>
  <si>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</si>
  <si>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</si>
  <si>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</si>
  <si>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</si>
  <si>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</si>
  <si>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</si>
  <si>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</si>
  <si>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</si>
  <si>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</si>
  <si>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</si>
  <si>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</si>
  <si>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</si>
  <si>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</si>
  <si>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</si>
  <si>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</si>
  <si>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</si>
  <si>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</si>
  <si>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</si>
  <si>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</si>
  <si>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</si>
  <si>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</si>
  <si>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</si>
  <si>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</si>
  <si>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</si>
  <si>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</si>
  <si>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</si>
  <si>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</si>
  <si>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</si>
  <si>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</si>
  <si>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</si>
  <si>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</si>
  <si>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</si>
  <si>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</si>
  <si>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</si>
  <si>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</si>
  <si>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</si>
  <si>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</si>
  <si>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</si>
  <si>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</si>
  <si>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</si>
  <si>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</si>
  <si>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</si>
  <si>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</si>
  <si>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</si>
  <si>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</si>
  <si>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</si>
  <si>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</si>
  <si>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</si>
  <si>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</si>
  <si>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</si>
  <si>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</si>
  <si>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</si>
  <si>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</si>
  <si>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</si>
  <si>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</si>
  <si>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</si>
  <si>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</si>
  <si>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</si>
  <si>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</si>
  <si>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</si>
  <si>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</si>
  <si>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</si>
  <si>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</si>
  <si>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</si>
  <si>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</si>
  <si>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</si>
  <si>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</si>
  <si>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</si>
  <si>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</si>
  <si>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</si>
  <si>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</si>
  <si>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</si>
  <si>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</si>
  <si>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</si>
  <si>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</si>
  <si>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</si>
  <si>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</si>
  <si>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</si>
  <si>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</si>
  <si>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</si>
  <si>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</si>
  <si>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</si>
  <si>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</si>
  <si>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</si>
  <si>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</si>
  <si>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</si>
  <si>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</si>
  <si>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</si>
  <si>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</si>
  <si>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</si>
  <si>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</si>
  <si>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</si>
  <si>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</si>
  <si>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</si>
  <si>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</si>
  <si>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</si>
  <si>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</si>
  <si>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</si>
  <si>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</si>
  <si>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</si>
  <si>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</si>
  <si>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</si>
  <si>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</si>
  <si>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</si>
  <si>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</si>
  <si>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</si>
  <si>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</si>
  <si>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</si>
  <si>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</si>
  <si>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</si>
  <si>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</si>
  <si>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</si>
  <si>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</si>
  <si>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</si>
  <si>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</si>
  <si>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</si>
  <si>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</si>
  <si>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</si>
  <si>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</si>
  <si>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</si>
  <si>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</si>
  <si>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</si>
  <si>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</si>
  <si>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</si>
  <si>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</si>
  <si>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</si>
  <si>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</si>
  <si>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</si>
  <si>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</si>
  <si>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</si>
  <si>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</si>
  <si>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</si>
  <si>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</si>
  <si>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</si>
  <si>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</si>
  <si>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</si>
  <si>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</si>
  <si>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</si>
  <si>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</si>
  <si>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</si>
  <si>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</si>
  <si>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</si>
  <si>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</si>
  <si>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</si>
  <si>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</si>
  <si>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</si>
  <si>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</si>
  <si>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</si>
  <si>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</si>
  <si>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</si>
  <si>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</si>
  <si>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</si>
  <si>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</si>
  <si>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</si>
  <si>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</si>
  <si>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</si>
  <si>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</si>
  <si>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</si>
  <si>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</si>
  <si>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</si>
  <si>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</si>
  <si>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</si>
  <si>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</si>
  <si>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</si>
  <si>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</si>
  <si>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</si>
  <si>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</si>
  <si>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</si>
  <si>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</si>
  <si>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</si>
  <si>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</si>
  <si>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</si>
  <si>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</si>
  <si>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</si>
  <si>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</si>
  <si>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</si>
  <si>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</si>
  <si>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</si>
  <si>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</si>
  <si>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</si>
  <si>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</si>
  <si>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</si>
  <si>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</si>
  <si>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</si>
  <si>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</si>
  <si>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</si>
  <si>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</si>
  <si>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</si>
  <si>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</si>
  <si>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</si>
  <si>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</si>
  <si>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</si>
  <si>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</si>
  <si>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</si>
  <si>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</si>
  <si>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</si>
  <si>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</si>
  <si>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</si>
  <si>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</si>
  <si>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</si>
  <si>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</si>
  <si>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</si>
  <si>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</si>
  <si>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</si>
  <si>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</si>
  <si>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</si>
  <si>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</si>
  <si>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</si>
  <si>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</si>
  <si>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</si>
  <si>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</si>
  <si>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</si>
  <si>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</si>
  <si>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</si>
  <si>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</si>
  <si>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</si>
  <si>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</si>
  <si>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</si>
  <si>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</si>
  <si>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</si>
  <si>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</si>
  <si>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</si>
  <si>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</si>
  <si>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</si>
  <si>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</si>
  <si>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</si>
  <si>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</si>
  <si>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</si>
  <si>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</si>
  <si>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</si>
  <si>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</si>
  <si>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</si>
  <si>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</si>
  <si>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</si>
  <si>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</si>
  <si>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</si>
  <si>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</si>
  <si>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</si>
  <si>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</si>
  <si>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</si>
  <si>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</si>
  <si>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</si>
  <si>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</si>
  <si>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</si>
  <si>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</si>
  <si>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</si>
  <si>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</si>
  <si>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</si>
  <si>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</si>
  <si>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</si>
  <si>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</si>
  <si>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</si>
  <si>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</si>
  <si>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</si>
  <si>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</si>
  <si>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</si>
  <si>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</si>
  <si>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</si>
  <si>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</si>
  <si>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</si>
  <si>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</si>
  <si>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</si>
  <si>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</si>
  <si>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</si>
  <si>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</si>
  <si>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</si>
  <si>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</si>
  <si>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</si>
  <si>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</si>
  <si>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</si>
  <si>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</si>
  <si>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</si>
  <si>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</si>
  <si>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</si>
  <si>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</si>
  <si>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</si>
  <si>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</si>
  <si>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</si>
  <si>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</si>
  <si>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</si>
  <si>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</si>
  <si>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</si>
  <si>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</si>
  <si>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</si>
  <si>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</si>
  <si>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</si>
  <si>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</si>
  <si>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</si>
  <si>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</si>
  <si>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</si>
  <si>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</si>
  <si>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</si>
  <si>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</si>
  <si>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</si>
  <si>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</si>
  <si>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</si>
  <si>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</si>
  <si>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</si>
  <si>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</si>
  <si>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</si>
  <si>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</si>
  <si>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</si>
  <si>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</si>
  <si>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</si>
  <si>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</si>
  <si>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</si>
  <si>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</si>
  <si>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</si>
  <si>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</si>
  <si>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</si>
  <si>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</si>
  <si>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</si>
  <si>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</si>
  <si>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</si>
  <si>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</si>
  <si>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</si>
  <si>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</si>
  <si>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</si>
  <si>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</si>
  <si>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</si>
  <si>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</si>
  <si>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</si>
  <si>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</si>
  <si>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</si>
  <si>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</si>
  <si>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</si>
  <si>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</si>
  <si>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</si>
  <si>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</si>
  <si>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</si>
  <si>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</si>
  <si>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</si>
  <si>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</si>
  <si>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</si>
  <si>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</si>
  <si>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</si>
  <si>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</si>
  <si>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</si>
  <si>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</si>
  <si>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</si>
  <si>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</si>
  <si>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</si>
  <si>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</si>
  <si>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</si>
  <si>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</si>
  <si>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</si>
  <si>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</si>
  <si>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</si>
  <si>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</si>
  <si>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</si>
  <si>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</si>
  <si>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</si>
  <si>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</si>
  <si>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</si>
  <si>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</si>
  <si>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</si>
  <si>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</si>
  <si>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</si>
  <si>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</si>
  <si>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</si>
  <si>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</si>
  <si>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</si>
  <si>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</si>
  <si>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</si>
  <si>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</si>
  <si>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</si>
  <si>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</si>
  <si>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</si>
  <si>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</si>
  <si>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</si>
  <si>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</si>
  <si>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</si>
  <si>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</si>
  <si>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</si>
  <si>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</si>
  <si>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</si>
  <si>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</si>
  <si>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</si>
  <si>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</si>
  <si>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</si>
  <si>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</si>
  <si>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</si>
  <si>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</si>
  <si>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</si>
  <si>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</si>
  <si>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</si>
  <si>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</si>
  <si>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</si>
  <si>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</si>
  <si>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</si>
  <si>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</si>
  <si>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</si>
  <si>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</si>
  <si>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</si>
  <si>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</si>
  <si>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</si>
  <si>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</si>
  <si>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</si>
  <si>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</si>
  <si>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</si>
  <si>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</si>
  <si>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</si>
  <si>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</si>
  <si>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</si>
  <si>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</si>
  <si>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</si>
  <si>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</si>
  <si>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</si>
  <si>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</si>
  <si>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</si>
  <si>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</si>
  <si>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</si>
  <si>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</si>
  <si>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</si>
  <si>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</si>
  <si>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</si>
  <si>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</si>
  <si>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</si>
  <si>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</si>
  <si>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</si>
  <si>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</si>
  <si>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</si>
  <si>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</si>
  <si>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</si>
  <si>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</si>
  <si>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</si>
  <si>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</si>
  <si>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</si>
  <si>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</si>
  <si>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</si>
  <si>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</si>
  <si>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</si>
  <si>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</si>
  <si>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</si>
  <si>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</si>
  <si>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</si>
  <si>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</si>
  <si>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</si>
  <si>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</si>
  <si>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</si>
  <si>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</si>
  <si>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</si>
  <si>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</si>
  <si>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</si>
  <si>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</si>
  <si>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</si>
  <si>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</si>
  <si>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</si>
  <si>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</si>
  <si>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</si>
  <si>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</si>
  <si>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</si>
  <si>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</si>
  <si>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</si>
  <si>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</si>
  <si>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</si>
  <si>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</si>
  <si>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</si>
  <si>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</si>
  <si>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</si>
  <si>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</si>
  <si>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</si>
  <si>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</si>
  <si>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</si>
  <si>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</si>
  <si>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</si>
  <si>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</si>
  <si>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</si>
  <si>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</si>
  <si>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</si>
  <si>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</si>
  <si>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</si>
  <si>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</si>
  <si>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</si>
  <si>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</si>
  <si>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</si>
  <si>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</si>
  <si>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</si>
  <si>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</si>
  <si>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</si>
  <si>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</si>
  <si>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</si>
  <si>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</si>
  <si>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</si>
  <si>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</si>
  <si>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</si>
  <si>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</si>
  <si>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</si>
  <si>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</si>
  <si>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</si>
  <si>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</si>
  <si>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</si>
  <si>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</si>
  <si>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</si>
  <si>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</si>
  <si>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</si>
  <si>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</si>
  <si>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</si>
  <si>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</si>
  <si>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</si>
  <si>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</si>
  <si>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</si>
  <si>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</si>
  <si>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</si>
  <si>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</si>
  <si>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</si>
  <si>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</si>
  <si>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</si>
  <si>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</si>
  <si>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</si>
  <si>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</si>
  <si>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</si>
  <si>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</si>
  <si>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</si>
  <si>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</si>
  <si>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</si>
  <si>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</si>
  <si>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</si>
  <si>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</si>
  <si>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</si>
  <si>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</si>
  <si>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</si>
  <si>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</si>
  <si>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</si>
  <si>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</si>
  <si>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</si>
  <si>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</si>
  <si>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</si>
  <si>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</si>
  <si>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</si>
  <si>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</si>
  <si>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</si>
  <si>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</si>
  <si>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</si>
  <si>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</si>
  <si>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</si>
  <si>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</si>
  <si>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</si>
  <si>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</si>
  <si>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</si>
  <si>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</si>
  <si>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</si>
  <si>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</si>
  <si>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</si>
  <si>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</si>
  <si>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</si>
  <si>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</si>
  <si>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</si>
  <si>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</si>
  <si>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</si>
  <si>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</si>
  <si>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</si>
  <si>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</si>
  <si>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</si>
  <si>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</si>
  <si>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</si>
  <si>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</si>
  <si>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</si>
  <si>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</si>
  <si>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</si>
  <si>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</si>
  <si>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</si>
  <si>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</si>
  <si>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</si>
  <si>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</si>
  <si>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</si>
  <si>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</si>
  <si>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</si>
  <si>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</si>
  <si>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</si>
  <si>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</si>
  <si>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</si>
  <si>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</si>
  <si>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</si>
  <si>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</si>
  <si>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</si>
  <si>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</si>
  <si>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</si>
  <si>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</si>
  <si>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</si>
  <si>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</si>
  <si>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</si>
  <si>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</si>
  <si>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</si>
  <si>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</si>
  <si>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</si>
  <si>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</si>
  <si>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</si>
  <si>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</si>
  <si>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</si>
  <si>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</si>
  <si>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</si>
  <si>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</si>
  <si>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</si>
  <si>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</si>
  <si>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</si>
  <si>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</si>
  <si>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</si>
  <si>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</si>
  <si>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</si>
  <si>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</si>
  <si>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</si>
  <si>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</si>
  <si>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</si>
  <si>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</si>
  <si>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</si>
  <si>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</si>
  <si>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</si>
  <si>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</si>
  <si>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</si>
  <si>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</si>
  <si>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</si>
  <si>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</si>
  <si>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</si>
  <si>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</si>
  <si>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</si>
  <si>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</si>
  <si>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</si>
  <si>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</si>
  <si>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</si>
  <si>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</si>
  <si>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</si>
  <si>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</si>
  <si>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</si>
  <si>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</si>
  <si>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</si>
  <si>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</si>
  <si>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</si>
  <si>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</si>
  <si>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</si>
  <si>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</si>
  <si>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</si>
  <si>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</si>
  <si>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</si>
  <si>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</si>
  <si>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</si>
  <si>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</si>
  <si>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</si>
  <si>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</si>
  <si>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</si>
  <si>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</si>
  <si>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</si>
  <si>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</si>
  <si>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</si>
  <si>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</si>
  <si>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</si>
  <si>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</si>
  <si>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</si>
  <si>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</si>
  <si>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</si>
  <si>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</si>
  <si>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</si>
  <si>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</si>
  <si>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</si>
  <si>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</si>
  <si>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</si>
  <si>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</si>
  <si>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</si>
  <si>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</si>
  <si>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</si>
  <si>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</si>
  <si>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</si>
  <si>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</si>
  <si>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</si>
  <si>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</si>
  <si>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</si>
  <si>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</si>
  <si>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</si>
  <si>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</si>
  <si>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</si>
  <si>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</si>
  <si>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</si>
  <si>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</si>
  <si>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</si>
  <si>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</si>
  <si>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</si>
  <si>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</si>
  <si>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</si>
  <si>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</si>
  <si>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</si>
  <si>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</si>
  <si>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</si>
  <si>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</si>
  <si>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</si>
  <si>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</si>
  <si>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</si>
  <si>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</si>
  <si>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</si>
  <si>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</si>
  <si>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</si>
  <si>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</si>
  <si>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</si>
  <si>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</si>
  <si>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</si>
  <si>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</si>
  <si>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</si>
  <si>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</si>
  <si>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</si>
  <si>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</si>
  <si>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</si>
  <si>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</si>
  <si>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</si>
  <si>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</si>
  <si>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</si>
  <si>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</si>
  <si>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</si>
  <si>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</si>
  <si>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</si>
  <si>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</si>
  <si>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</si>
  <si>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</si>
  <si>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</si>
  <si>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</si>
  <si>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</si>
  <si>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</si>
  <si>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</si>
  <si>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</si>
  <si>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</si>
  <si>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</si>
  <si>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</si>
  <si>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</si>
  <si>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</si>
  <si>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</si>
  <si>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</si>
  <si>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</si>
  <si>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</si>
  <si>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</si>
  <si>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</si>
  <si>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</si>
  <si>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</si>
  <si>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</si>
  <si>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</si>
  <si>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</si>
  <si>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</si>
  <si>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</si>
  <si>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</si>
  <si>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</si>
  <si>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</si>
  <si>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</si>
  <si>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</si>
  <si>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</si>
  <si>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</si>
  <si>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</si>
  <si>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</si>
  <si>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</si>
  <si>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</si>
  <si>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</si>
  <si>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</si>
  <si>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</si>
  <si>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</si>
  <si>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</si>
  <si>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</si>
  <si>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</si>
  <si>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</si>
  <si>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</si>
  <si>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</si>
  <si>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</si>
  <si>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</si>
  <si>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</si>
  <si>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</si>
  <si>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</si>
  <si>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</si>
  <si>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</si>
  <si>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</si>
  <si>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</si>
  <si>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</si>
  <si>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</si>
  <si>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</si>
  <si>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</si>
  <si>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</si>
  <si>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</si>
  <si>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</si>
  <si>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</si>
  <si>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</si>
  <si>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</si>
  <si>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</si>
  <si>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</si>
  <si>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</si>
  <si>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</si>
  <si>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</si>
  <si>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</si>
  <si>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</si>
  <si>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</si>
  <si>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</si>
  <si>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</si>
  <si>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</si>
  <si>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</si>
  <si>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</si>
  <si>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</si>
  <si>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</si>
  <si>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</si>
  <si>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</si>
  <si>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</si>
  <si>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</si>
  <si>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</si>
  <si>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</si>
  <si>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</si>
  <si>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</si>
  <si>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</si>
  <si>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</si>
  <si>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</si>
  <si>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</si>
  <si>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</si>
  <si>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</si>
  <si>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</si>
  <si>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</si>
  <si>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</si>
  <si>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</si>
  <si>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</si>
  <si>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</si>
  <si>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</si>
  <si>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</si>
  <si>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</si>
  <si>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</si>
  <si>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</si>
  <si>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</si>
  <si>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</si>
  <si>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</si>
  <si>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</si>
  <si>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</si>
  <si>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</si>
  <si>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</si>
  <si>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</si>
  <si>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</si>
  <si>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</si>
  <si>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</si>
  <si>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</si>
  <si>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</si>
  <si>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</si>
  <si>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</si>
  <si>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</si>
  <si>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</si>
  <si>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</si>
  <si>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</si>
  <si>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</si>
  <si>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</si>
  <si>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</si>
  <si>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</si>
  <si>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</si>
  <si>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</si>
  <si>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</si>
  <si>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</si>
  <si>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</si>
  <si>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</si>
  <si>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</si>
  <si>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</si>
  <si>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</si>
  <si>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</si>
  <si>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</si>
  <si>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</si>
  <si>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</si>
  <si>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</si>
  <si>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</si>
  <si>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</si>
  <si>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</si>
  <si>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</si>
  <si>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</si>
  <si>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</si>
  <si>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</si>
  <si>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</si>
  <si>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</si>
  <si>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</si>
  <si>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</si>
  <si>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</si>
  <si>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</si>
  <si>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</si>
  <si>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</si>
  <si>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</si>
  <si>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</si>
  <si>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</si>
  <si>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</si>
  <si>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</si>
  <si>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</si>
  <si>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</si>
  <si>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</si>
  <si>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</si>
  <si>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</si>
  <si>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</si>
  <si>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</si>
  <si>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</si>
  <si>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</si>
  <si>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</si>
  <si>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</si>
  <si>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</si>
  <si>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</si>
  <si>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</si>
  <si>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</si>
  <si>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</si>
  <si>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</si>
  <si>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</si>
  <si>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</si>
  <si>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</si>
  <si>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</si>
  <si>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</si>
  <si>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</si>
  <si>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</si>
  <si>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</si>
  <si>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</si>
  <si>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</si>
  <si>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</si>
  <si>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</si>
  <si>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</si>
  <si>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</si>
  <si>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</si>
  <si>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</si>
  <si>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</si>
  <si>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</si>
  <si>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</si>
  <si>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</si>
  <si>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</si>
  <si>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</si>
  <si>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</si>
  <si>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</si>
  <si>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</si>
  <si>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</si>
  <si>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</si>
  <si>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</si>
  <si>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</si>
  <si>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</si>
  <si>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</si>
  <si>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</si>
  <si>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</si>
  <si>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</si>
  <si>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</si>
  <si>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</si>
  <si>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</si>
  <si>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</si>
  <si>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</si>
  <si>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</si>
  <si>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</si>
  <si>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</si>
  <si>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</si>
  <si>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</si>
  <si>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</si>
  <si>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</si>
  <si>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</si>
  <si>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</si>
  <si>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</si>
  <si>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</si>
  <si>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</si>
  <si>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</si>
  <si>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</si>
  <si>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</si>
  <si>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</si>
  <si>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</si>
  <si>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</si>
  <si>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</si>
  <si>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</si>
  <si>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</si>
  <si>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</si>
  <si>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</si>
  <si>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</si>
  <si>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</si>
  <si>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</si>
  <si>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</si>
  <si>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</si>
  <si>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</si>
  <si>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</si>
  <si>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</si>
  <si>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</si>
  <si>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</si>
  <si>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</si>
  <si>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</si>
  <si>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</si>
  <si>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</si>
  <si>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</si>
  <si>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</si>
  <si>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</si>
  <si>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</si>
  <si>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</si>
  <si>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</si>
  <si>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</si>
  <si>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</si>
  <si>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</si>
  <si>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</si>
  <si>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</si>
  <si>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</si>
  <si>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</si>
  <si>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</si>
  <si>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</si>
  <si>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</si>
  <si>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</si>
  <si>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</si>
  <si>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</si>
  <si>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</si>
  <si>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</si>
  <si>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</si>
  <si>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</si>
  <si>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</si>
  <si>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</si>
  <si>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</si>
  <si>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</si>
  <si>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</si>
  <si>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</si>
  <si>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</si>
  <si>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</si>
  <si>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</si>
  <si>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</si>
  <si>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</si>
  <si>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</si>
  <si>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</si>
  <si>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</si>
  <si>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</si>
  <si>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</si>
  <si>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</si>
  <si>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</si>
  <si>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</si>
  <si>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</si>
  <si>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</si>
  <si>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</si>
  <si>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</si>
  <si>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</si>
  <si>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</si>
  <si>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</si>
  <si>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</si>
  <si>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</si>
  <si>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</si>
  <si>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</si>
  <si>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</si>
  <si>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</si>
  <si>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</si>
  <si>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</si>
  <si>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</si>
  <si>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</si>
  <si>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</si>
  <si>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</si>
  <si>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</si>
  <si>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</si>
  <si>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</si>
  <si>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</si>
  <si>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</si>
  <si>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</si>
  <si>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</si>
  <si>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</si>
  <si>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</si>
  <si>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</si>
  <si>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</si>
  <si>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</si>
  <si>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</si>
  <si>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</si>
  <si>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</si>
  <si>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</si>
  <si>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</si>
  <si>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</si>
  <si>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</si>
  <si>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</si>
  <si>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</si>
  <si>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</si>
  <si>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</si>
  <si>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</si>
  <si>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</si>
  <si>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</si>
  <si>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</si>
  <si>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</si>
  <si>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</si>
  <si>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</si>
  <si>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</si>
  <si>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</si>
  <si>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</si>
  <si>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</si>
  <si>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</si>
  <si>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</si>
  <si>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</si>
  <si>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</si>
  <si>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</si>
  <si>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</si>
  <si>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</si>
  <si>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</si>
  <si>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</si>
  <si>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</si>
  <si>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</si>
  <si>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</si>
  <si>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</si>
  <si>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</si>
  <si>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</si>
  <si>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</si>
  <si>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</si>
  <si>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</si>
  <si>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</si>
  <si>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</si>
  <si>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</si>
  <si>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</si>
  <si>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</si>
  <si>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</si>
  <si>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</si>
  <si>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</si>
  <si>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</si>
  <si>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</si>
  <si>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</si>
  <si>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</si>
  <si>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</si>
  <si>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</si>
  <si>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</si>
  <si>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</si>
  <si>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</si>
  <si>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</si>
  <si>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</si>
  <si>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</si>
  <si>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</si>
  <si>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</si>
  <si>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</si>
  <si>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</si>
  <si>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</si>
  <si>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</si>
  <si>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</si>
  <si>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</si>
  <si>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</si>
  <si>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</si>
  <si>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</si>
  <si>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</si>
  <si>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</si>
  <si>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</si>
  <si>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</si>
  <si>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</si>
  <si>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</si>
  <si>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</si>
  <si>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</si>
  <si>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</si>
  <si>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</si>
  <si>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</si>
  <si>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</si>
  <si>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</si>
  <si>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</si>
  <si>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</si>
  <si>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</si>
  <si>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</si>
  <si>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</si>
  <si>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</si>
  <si>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</si>
  <si>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</si>
  <si>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</si>
  <si>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</si>
  <si>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</si>
  <si>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</si>
  <si>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</si>
  <si>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</si>
  <si>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</si>
  <si>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</si>
  <si>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</si>
  <si>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</si>
  <si>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</si>
  <si>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</si>
  <si>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</si>
  <si>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</si>
  <si>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</si>
  <si>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</si>
  <si>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</si>
  <si>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</si>
  <si>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</si>
  <si>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</si>
  <si>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</si>
  <si>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</si>
  <si>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</si>
  <si>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</si>
  <si>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</si>
  <si>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</si>
  <si>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</si>
  <si>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</si>
  <si>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</si>
  <si>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</si>
  <si>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</si>
  <si>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</si>
  <si>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</si>
  <si>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</si>
  <si>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</si>
  <si>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</si>
  <si>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</si>
  <si>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</si>
  <si>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</si>
  <si>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</si>
  <si>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</si>
  <si>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</si>
  <si>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</si>
  <si>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</si>
  <si>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</si>
  <si>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</si>
  <si>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</si>
  <si>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</si>
  <si>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</si>
  <si>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</si>
  <si>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</si>
  <si>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</si>
  <si>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</si>
  <si>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</si>
  <si>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</si>
  <si>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</si>
  <si>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</si>
  <si>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</si>
  <si>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</si>
  <si>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</si>
  <si>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</si>
  <si>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</si>
  <si>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</si>
  <si>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</si>
  <si>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</si>
  <si>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</si>
  <si>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</si>
  <si>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</si>
  <si>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</si>
  <si>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</si>
  <si>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</si>
  <si>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</si>
  <si>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</si>
  <si>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</si>
  <si>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</si>
  <si>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</si>
  <si>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</si>
  <si>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</si>
  <si>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</si>
  <si>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</si>
  <si>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</si>
  <si>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</si>
  <si>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</si>
  <si>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</si>
  <si>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</si>
  <si>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</si>
  <si>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</si>
  <si>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</si>
  <si>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</si>
  <si>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</si>
  <si>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</si>
  <si>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</si>
  <si>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</si>
  <si>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</si>
  <si>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</si>
  <si>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</si>
  <si>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</si>
  <si>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</si>
  <si>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</si>
  <si>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</si>
  <si>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</si>
  <si>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</si>
  <si>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</si>
  <si>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</si>
  <si>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</si>
  <si>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</si>
  <si>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</si>
  <si>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</si>
  <si>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</si>
  <si>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</si>
  <si>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</si>
  <si>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</si>
  <si>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</si>
  <si>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</si>
  <si>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</si>
  <si>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</si>
  <si>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</si>
  <si>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</si>
  <si>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</si>
  <si>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</si>
  <si>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</si>
  <si>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</si>
  <si>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</si>
  <si>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</si>
  <si>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</si>
  <si>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</si>
  <si>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</si>
  <si>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</si>
  <si>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</si>
  <si>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</si>
  <si>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</si>
  <si>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</si>
  <si>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</si>
  <si>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</si>
  <si>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</si>
  <si>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</si>
  <si>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</si>
  <si>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</si>
  <si>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</si>
  <si>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</si>
  <si>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</si>
  <si>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</si>
  <si>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</si>
  <si>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</si>
  <si>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</si>
  <si>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</si>
  <si>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</si>
  <si>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</si>
  <si>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</si>
  <si>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</si>
  <si>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</si>
  <si>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</si>
  <si>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</si>
  <si>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</si>
  <si>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</si>
  <si>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</si>
  <si>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</si>
  <si>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</si>
  <si>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</si>
  <si>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</si>
  <si>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</si>
  <si>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</si>
  <si>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</si>
  <si>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</si>
  <si>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</si>
  <si>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</si>
  <si>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</si>
  <si>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</si>
  <si>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</si>
  <si>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</si>
  <si>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</si>
  <si>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</si>
  <si>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</si>
  <si>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</si>
  <si>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</si>
  <si>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</si>
  <si>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</si>
  <si>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</si>
  <si>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</si>
  <si>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</si>
  <si>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</si>
  <si>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</si>
  <si>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</si>
  <si>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</si>
  <si>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</si>
  <si>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</si>
  <si>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</si>
  <si>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</si>
  <si>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</si>
  <si>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</si>
  <si>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</si>
  <si>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</si>
  <si>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</si>
  <si>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</si>
  <si>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</si>
  <si>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</si>
  <si>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</si>
  <si>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</si>
  <si>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</si>
  <si>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</si>
  <si>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</si>
  <si>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</si>
  <si>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</si>
  <si>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</si>
  <si>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</si>
  <si>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</si>
  <si>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</si>
  <si>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</si>
  <si>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</si>
  <si>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</si>
  <si>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</si>
  <si>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</si>
  <si>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</si>
  <si>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</si>
  <si>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</si>
  <si>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</si>
  <si>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</si>
  <si>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</si>
  <si>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</si>
  <si>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</si>
  <si>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</si>
  <si>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</si>
  <si>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</si>
  <si>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</si>
  <si>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</si>
  <si>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</si>
  <si>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</si>
  <si>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</si>
  <si>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</si>
  <si>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</si>
  <si>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</si>
  <si>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</si>
  <si>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</si>
  <si>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</si>
  <si>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</si>
  <si>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</si>
  <si>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</si>
  <si>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</si>
  <si>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</si>
  <si>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</si>
  <si>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</si>
  <si>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</si>
  <si>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</si>
  <si>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</si>
  <si>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</si>
  <si>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</si>
  <si>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</si>
  <si>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</si>
  <si>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</si>
  <si>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</si>
  <si>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</si>
  <si>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</si>
  <si>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</si>
  <si>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</si>
  <si>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</si>
  <si>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</si>
  <si>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</si>
  <si>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</si>
  <si>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</si>
  <si>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</si>
  <si>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</si>
  <si>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</si>
  <si>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</si>
  <si>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</si>
  <si>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</si>
  <si>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</si>
  <si>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</si>
  <si>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</si>
  <si>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</si>
  <si>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</si>
  <si>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</si>
  <si>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</si>
  <si>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</si>
  <si>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</si>
  <si>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</si>
  <si>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</si>
  <si>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</si>
  <si>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</si>
  <si>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</si>
  <si>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</si>
  <si>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</si>
  <si>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</si>
  <si>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</si>
  <si>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</si>
  <si>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</si>
  <si>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</si>
  <si>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</si>
  <si>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</si>
  <si>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</si>
  <si>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</si>
  <si>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</si>
  <si>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</si>
  <si>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</si>
  <si>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</si>
  <si>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</si>
  <si>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</si>
  <si>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</si>
  <si>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</si>
  <si>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</si>
  <si>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</si>
  <si>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</si>
  <si>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</si>
  <si>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</si>
  <si>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</si>
  <si>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</si>
  <si>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</si>
  <si>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</si>
  <si>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</si>
  <si>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</si>
  <si>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</si>
  <si>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</si>
  <si>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</si>
  <si>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</si>
  <si>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</si>
  <si>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</si>
  <si>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</si>
  <si>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</si>
  <si>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</si>
  <si>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</si>
  <si>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</si>
  <si>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</si>
  <si>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</si>
  <si>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</si>
  <si>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</si>
  <si>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</si>
  <si>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</si>
  <si>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</si>
  <si>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</si>
  <si>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</si>
  <si>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</si>
  <si>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</si>
  <si>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</si>
  <si>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</si>
  <si>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</si>
  <si>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</si>
  <si>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</si>
  <si>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</si>
  <si>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</si>
  <si>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</si>
  <si>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</si>
  <si>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</si>
  <si>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</si>
  <si>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</si>
  <si>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</si>
  <si>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</si>
  <si>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</si>
  <si>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</si>
  <si>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</si>
  <si>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</si>
  <si>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</si>
  <si>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</si>
  <si>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</si>
  <si>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</si>
  <si>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</si>
  <si>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</si>
  <si>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</si>
  <si>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</si>
  <si>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</si>
  <si>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</si>
  <si>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</si>
  <si>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</si>
  <si>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</si>
  <si>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</si>
  <si>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</si>
  <si>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</si>
  <si>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</si>
  <si>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</si>
  <si>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</si>
  <si>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</si>
  <si>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</si>
  <si>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</si>
  <si>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</si>
  <si>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</si>
  <si>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</si>
  <si>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</si>
  <si>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</si>
  <si>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</si>
  <si>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</si>
  <si>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</si>
  <si>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</si>
  <si>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</si>
  <si>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</si>
  <si>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</si>
  <si>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</si>
  <si>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</si>
  <si>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</si>
  <si>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</si>
  <si>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</si>
  <si>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</si>
  <si>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</si>
  <si>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</si>
  <si>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</si>
  <si>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</si>
  <si>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</si>
  <si>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</si>
  <si>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</si>
  <si>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</si>
  <si>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</si>
  <si>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</si>
  <si>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</si>
  <si>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</si>
  <si>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</si>
  <si>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</si>
  <si>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</si>
  <si>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</si>
  <si>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</si>
  <si>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</si>
  <si>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</si>
  <si>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</si>
  <si>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</si>
  <si>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</si>
  <si>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</si>
  <si>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</si>
  <si>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</si>
  <si>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</si>
  <si>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</si>
  <si>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</si>
  <si>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</si>
  <si>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</si>
  <si>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</si>
  <si>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</si>
  <si>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</si>
  <si>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</si>
  <si>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</si>
  <si>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</si>
  <si>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</si>
  <si>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</si>
  <si>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</si>
  <si>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</si>
  <si>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</si>
  <si>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</si>
  <si>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</si>
  <si>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</si>
  <si>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</si>
  <si>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</si>
  <si>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</si>
  <si>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</si>
  <si>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</si>
  <si>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</si>
  <si>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</si>
  <si>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</si>
  <si>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</si>
  <si>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</si>
  <si>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</si>
  <si>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</si>
  <si>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</si>
  <si>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</si>
  <si>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</si>
  <si>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</si>
  <si>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</si>
  <si>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</si>
  <si>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</si>
  <si>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</si>
  <si>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</si>
  <si>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</si>
  <si>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</si>
  <si>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</si>
  <si>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</si>
  <si>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</si>
  <si>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</si>
  <si>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</si>
  <si>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</si>
  <si>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</si>
  <si>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</si>
  <si>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</si>
  <si>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</si>
  <si>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</si>
  <si>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</si>
  <si>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</si>
  <si>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</si>
  <si>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</si>
  <si>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</si>
  <si>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</si>
  <si>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</si>
  <si>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</si>
  <si>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</si>
  <si>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</si>
  <si>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</si>
  <si>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</si>
  <si>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</si>
  <si>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</si>
  <si>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</si>
  <si>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</si>
  <si>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</si>
  <si>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</si>
  <si>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</si>
  <si>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</si>
  <si>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</si>
  <si>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</si>
  <si>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</si>
  <si>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</si>
  <si>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</si>
  <si>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</si>
  <si>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</si>
  <si>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</si>
  <si>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</si>
  <si>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</si>
  <si>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</si>
  <si>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</si>
  <si>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</si>
  <si>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</si>
  <si>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</si>
  <si>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</si>
  <si>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</si>
  <si>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</si>
  <si>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</si>
  <si>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</si>
  <si>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</si>
  <si>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</si>
  <si>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</si>
  <si>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</si>
  <si>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</si>
  <si>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</si>
  <si>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</si>
  <si>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</si>
  <si>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</si>
  <si>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</si>
  <si>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</si>
  <si>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</si>
  <si>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</si>
  <si>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</si>
  <si>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</si>
  <si>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</si>
  <si>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</si>
  <si>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</si>
  <si>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</si>
  <si>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</si>
  <si>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</si>
  <si>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</si>
  <si>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</si>
  <si>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</si>
  <si>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</si>
  <si>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</si>
  <si>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</si>
  <si>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</si>
  <si>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</si>
  <si>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</si>
  <si>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</si>
  <si>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</si>
  <si>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</si>
  <si>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</si>
  <si>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</si>
  <si>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</si>
  <si>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</si>
  <si>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</si>
  <si>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</si>
  <si>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</si>
  <si>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</si>
  <si>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</si>
  <si>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</si>
  <si>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</si>
  <si>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</si>
  <si>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</si>
  <si>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</si>
  <si>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</si>
  <si>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</si>
  <si>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</si>
  <si>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</si>
  <si>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</si>
  <si>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</si>
  <si>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</si>
  <si>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</si>
  <si>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</si>
  <si>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</si>
  <si>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</si>
  <si>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</si>
  <si>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</si>
  <si>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</si>
  <si>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</si>
  <si>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</si>
  <si>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</si>
  <si>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</si>
  <si>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</si>
  <si>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</si>
  <si>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</si>
  <si>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</si>
  <si>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</si>
  <si>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</si>
  <si>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</si>
  <si>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</si>
  <si>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</si>
  <si>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</si>
  <si>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</si>
  <si>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</si>
  <si>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</si>
  <si>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</si>
  <si>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</si>
  <si>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</si>
  <si>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</si>
  <si>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</si>
  <si>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</si>
  <si>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</si>
  <si>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</si>
  <si>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</si>
  <si>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</si>
  <si>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</si>
  <si>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</si>
  <si>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</si>
  <si>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</si>
  <si>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</si>
  <si>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</si>
  <si>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</si>
  <si>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</si>
  <si>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</si>
  <si>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</si>
  <si>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</si>
  <si>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</si>
  <si>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</si>
  <si>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</si>
  <si>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</si>
  <si>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</si>
  <si>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</si>
  <si>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</si>
  <si>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</si>
  <si>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</si>
  <si>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</si>
  <si>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</si>
  <si>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</si>
  <si>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</si>
  <si>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</si>
  <si>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</si>
  <si>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</si>
  <si>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</si>
  <si>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</si>
  <si>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</si>
  <si>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</si>
  <si>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</si>
  <si>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</si>
  <si>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</si>
  <si>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</si>
  <si>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</si>
  <si>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</si>
  <si>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</si>
  <si>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</si>
  <si>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</si>
  <si>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</si>
  <si>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</si>
  <si>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</si>
  <si>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</si>
  <si>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</si>
  <si>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</si>
  <si>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</si>
  <si>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</si>
  <si>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</si>
  <si>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</si>
  <si>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</si>
  <si>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</si>
  <si>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</si>
  <si>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</si>
  <si>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</si>
  <si>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</si>
  <si>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</si>
  <si>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</si>
  <si>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</si>
  <si>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</si>
  <si>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</si>
  <si>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</si>
  <si>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</si>
  <si>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</si>
  <si>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</si>
  <si>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</si>
  <si>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</si>
  <si>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</si>
  <si>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</si>
  <si>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</si>
  <si>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</si>
  <si>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</si>
  <si>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</si>
  <si>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</si>
  <si>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</si>
  <si>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</si>
  <si>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</si>
  <si>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</si>
  <si>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</si>
  <si>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</si>
  <si>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</si>
  <si>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</si>
  <si>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</si>
  <si>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</si>
  <si>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</si>
  <si>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</si>
  <si>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</si>
  <si>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</si>
  <si>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</si>
  <si>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</si>
  <si>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</si>
  <si>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</si>
  <si>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</si>
  <si>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</si>
  <si>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</si>
  <si>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</si>
  <si>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</si>
  <si>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</si>
  <si>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</si>
  <si>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</si>
  <si>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</si>
  <si>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</si>
  <si>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</si>
  <si>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</si>
  <si>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</si>
  <si>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</si>
  <si>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</si>
  <si>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</si>
  <si>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</si>
  <si>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</si>
  <si>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</si>
  <si>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</si>
  <si>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</si>
  <si>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</si>
  <si>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</si>
  <si>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</si>
  <si>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</si>
  <si>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</si>
  <si>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</si>
  <si>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</si>
  <si>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</si>
  <si>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</si>
  <si>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</si>
  <si>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</si>
  <si>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</si>
  <si>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</si>
  <si>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</si>
  <si>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</si>
  <si>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</si>
  <si>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</si>
  <si>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</si>
  <si>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</si>
  <si>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</si>
  <si>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</si>
  <si>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</si>
  <si>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</si>
  <si>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</si>
  <si>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</si>
  <si>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</si>
  <si>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</si>
  <si>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</si>
  <si>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</si>
  <si>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</si>
  <si>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</si>
  <si>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</si>
  <si>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</si>
  <si>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</si>
  <si>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</si>
  <si>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</si>
  <si>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</si>
  <si>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</si>
  <si>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</si>
  <si>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</si>
  <si>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</si>
  <si>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</si>
  <si>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</si>
  <si>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</si>
  <si>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</si>
  <si>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</si>
  <si>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</si>
  <si>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</si>
  <si>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</si>
  <si>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</si>
  <si>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</si>
  <si>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</si>
  <si>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</si>
  <si>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</si>
  <si>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</si>
  <si>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</si>
  <si>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</si>
  <si>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</si>
  <si>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</si>
  <si>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</si>
  <si>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</si>
  <si>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</si>
  <si>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</si>
  <si>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</si>
  <si>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</si>
  <si>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</si>
  <si>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</si>
  <si>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</si>
  <si>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</si>
  <si>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</si>
  <si>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</si>
  <si>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</si>
  <si>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</si>
  <si>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</si>
  <si>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</si>
  <si>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</si>
  <si>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</si>
  <si>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</si>
  <si>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</si>
  <si>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</si>
  <si>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</si>
  <si>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</si>
  <si>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</si>
  <si>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</si>
  <si>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</si>
  <si>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</si>
  <si>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</si>
  <si>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</si>
  <si>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</si>
  <si>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</si>
  <si>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</si>
  <si>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</si>
  <si>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</si>
  <si>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</si>
  <si>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</si>
  <si>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</si>
  <si>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</si>
  <si>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</si>
  <si>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</si>
  <si>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</si>
  <si>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</si>
  <si>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</si>
  <si>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</si>
  <si>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</si>
  <si>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</si>
  <si>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</si>
  <si>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</si>
  <si>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</si>
  <si>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</si>
  <si>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</si>
  <si>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</si>
  <si>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</si>
  <si>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</si>
  <si>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</si>
  <si>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</si>
  <si>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</si>
  <si>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</si>
  <si>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</si>
  <si>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</si>
  <si>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</si>
  <si>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</si>
  <si>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</si>
  <si>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</si>
  <si>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</si>
  <si>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</si>
  <si>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</si>
  <si>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</si>
  <si>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</si>
  <si>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</si>
  <si>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</si>
  <si>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</si>
  <si>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</si>
  <si>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</si>
  <si>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</si>
  <si>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</si>
  <si>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</si>
  <si>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</si>
  <si>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</si>
  <si>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</si>
  <si>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</si>
  <si>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</si>
  <si>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</si>
  <si>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</si>
  <si>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</si>
  <si>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</si>
  <si>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</si>
  <si>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</si>
  <si>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</si>
  <si>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</si>
  <si>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</si>
  <si>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</si>
  <si>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</si>
  <si>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</si>
  <si>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</si>
  <si>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</si>
  <si>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</si>
  <si>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</si>
  <si>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</si>
  <si>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</si>
  <si>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</si>
  <si>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</si>
  <si>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</si>
  <si>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</si>
  <si>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</si>
  <si>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</si>
  <si>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</si>
  <si>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</si>
  <si>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</si>
  <si>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</si>
  <si>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</si>
  <si>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</si>
  <si>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</si>
  <si>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</si>
  <si>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</si>
  <si>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</si>
  <si>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</si>
  <si>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</si>
  <si>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</si>
  <si>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</si>
  <si>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</si>
  <si>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</si>
  <si>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</si>
  <si>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</si>
  <si>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</si>
  <si>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</si>
  <si>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</si>
  <si>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</si>
  <si>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</si>
  <si>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</si>
  <si>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</si>
  <si>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</si>
  <si>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</si>
  <si>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</si>
  <si>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</si>
  <si>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</si>
  <si>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</si>
  <si>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</si>
  <si>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</si>
  <si>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</si>
  <si>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</si>
  <si>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</si>
  <si>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</si>
  <si>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</si>
  <si>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</si>
  <si>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</si>
  <si>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</si>
  <si>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</si>
  <si>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</si>
  <si>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</si>
  <si>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</si>
  <si>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</si>
  <si>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</si>
  <si>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</si>
  <si>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</si>
  <si>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</si>
  <si>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</si>
  <si>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</si>
  <si>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</si>
  <si>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</si>
  <si>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</si>
  <si>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</si>
  <si>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</si>
  <si>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</si>
  <si>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</si>
  <si>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</si>
  <si>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</si>
  <si>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</si>
  <si>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</si>
  <si>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</si>
  <si>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</si>
  <si>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</si>
  <si>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</si>
  <si>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</si>
  <si>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</si>
  <si>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</si>
  <si>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</si>
  <si>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</si>
  <si>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</si>
  <si>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</si>
  <si>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</si>
  <si>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</si>
  <si>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</si>
  <si>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</si>
  <si>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</si>
  <si>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</si>
  <si>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</si>
  <si>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</si>
  <si>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</si>
  <si>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</si>
  <si>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</si>
  <si>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</si>
  <si>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</si>
  <si>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</si>
  <si>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</si>
  <si>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</si>
  <si>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</si>
  <si>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</si>
  <si>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</si>
  <si>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</si>
  <si>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</si>
  <si>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</si>
  <si>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</si>
  <si>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</si>
  <si>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</si>
  <si>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</si>
  <si>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</si>
  <si>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</si>
  <si>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</si>
  <si>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</si>
  <si>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</si>
  <si>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</si>
  <si>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</si>
  <si>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</si>
  <si>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</si>
  <si>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</si>
  <si>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</si>
  <si>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</si>
  <si>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</si>
  <si>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</si>
  <si>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</si>
  <si>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</si>
  <si>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</si>
  <si>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</si>
  <si>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</si>
  <si>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</si>
  <si>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</si>
  <si>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</si>
  <si>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</si>
  <si>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</si>
  <si>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</si>
  <si>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</si>
  <si>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</si>
  <si>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</si>
  <si>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</si>
  <si>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</si>
  <si>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</si>
  <si>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</si>
  <si>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</si>
  <si>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</si>
  <si>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</si>
  <si>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</si>
  <si>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</si>
  <si>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</si>
  <si>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</si>
  <si>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</si>
  <si>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</si>
  <si>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</si>
  <si>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</si>
  <si>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</si>
  <si>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</si>
  <si>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</si>
  <si>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</si>
  <si>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</si>
  <si>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</si>
  <si>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</si>
  <si>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</si>
  <si>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</si>
  <si>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</si>
  <si>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</si>
  <si>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</si>
  <si>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</si>
  <si>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</si>
  <si>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</si>
  <si>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</si>
  <si>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</si>
  <si>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</si>
  <si>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</si>
  <si>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</si>
  <si>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</si>
  <si>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</si>
  <si>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</si>
  <si>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</si>
  <si>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</si>
  <si>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</si>
  <si>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</si>
  <si>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</si>
  <si>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</si>
  <si>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</si>
  <si>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</si>
  <si>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</si>
  <si>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</si>
  <si>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</si>
  <si>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</si>
  <si>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</si>
  <si>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</si>
  <si>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</si>
  <si>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</si>
  <si>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</si>
  <si>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</si>
  <si>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</si>
  <si>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</si>
  <si>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</si>
  <si>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</si>
  <si>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</si>
  <si>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</si>
  <si>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</si>
  <si>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</si>
  <si>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</si>
  <si>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</si>
  <si>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</si>
  <si>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</si>
  <si>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</si>
  <si>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</si>
  <si>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</si>
  <si>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</si>
  <si>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</si>
  <si>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</si>
  <si>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</si>
  <si>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</si>
  <si>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</si>
  <si>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</si>
  <si>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</si>
  <si>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</si>
  <si>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</si>
  <si>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</si>
  <si>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</si>
  <si>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</si>
  <si>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</si>
  <si>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</si>
  <si>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</si>
  <si>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</si>
  <si>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</si>
  <si>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</si>
  <si>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</si>
  <si>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</si>
  <si>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</si>
  <si>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</si>
  <si>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</si>
  <si>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</si>
  <si>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</si>
  <si>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</si>
  <si>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</si>
  <si>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</si>
  <si>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</si>
  <si>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</si>
  <si>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</si>
  <si>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</si>
  <si>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</si>
  <si>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</si>
  <si>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</si>
  <si>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</si>
  <si>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</si>
  <si>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</si>
  <si>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</si>
  <si>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</si>
  <si>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</si>
  <si>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</si>
  <si>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</si>
  <si>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</si>
  <si>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</si>
  <si>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</si>
  <si>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</si>
  <si>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</si>
  <si>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</si>
  <si>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</si>
  <si>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</si>
  <si>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</si>
  <si>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</si>
  <si>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</si>
  <si>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</si>
  <si>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</si>
  <si>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</si>
  <si>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</si>
  <si>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</si>
  <si>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</si>
  <si>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</si>
  <si>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</si>
  <si>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</si>
  <si>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</si>
  <si>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</si>
  <si>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</si>
  <si>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</si>
  <si>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</si>
  <si>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</si>
  <si>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</si>
  <si>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</si>
  <si>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</si>
  <si>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</si>
  <si>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</si>
  <si>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</si>
  <si>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</si>
  <si>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</si>
  <si>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</si>
  <si>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</si>
  <si>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</si>
  <si>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</si>
  <si>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</si>
  <si>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</si>
  <si>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</si>
  <si>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</si>
  <si>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</si>
  <si>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</si>
  <si>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</si>
  <si>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</si>
  <si>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</si>
  <si>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</si>
  <si>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</si>
  <si>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</si>
  <si>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</si>
  <si>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</si>
  <si>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</si>
  <si>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</si>
  <si>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</si>
  <si>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</si>
  <si>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</si>
  <si>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</si>
  <si>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</si>
  <si>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</si>
  <si>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</si>
  <si>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</si>
  <si>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</si>
  <si>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</si>
  <si>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</si>
  <si>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</si>
  <si>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</si>
  <si>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</si>
  <si>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</si>
  <si>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</si>
  <si>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</si>
  <si>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</si>
  <si>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</si>
  <si>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</si>
  <si>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</si>
  <si>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</si>
  <si>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</si>
  <si>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</si>
  <si>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</si>
  <si>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</si>
  <si>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</si>
  <si>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</si>
  <si>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</si>
  <si>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</si>
  <si>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</si>
  <si>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</si>
  <si>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</si>
  <si>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</si>
  <si>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</si>
  <si>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</si>
  <si>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</si>
  <si>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</si>
  <si>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</si>
  <si>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</si>
  <si>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</si>
  <si>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</si>
  <si>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</si>
  <si>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</si>
  <si>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</si>
  <si>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</si>
  <si>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</si>
  <si>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</si>
  <si>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</si>
  <si>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</si>
  <si>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</si>
  <si>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</si>
  <si>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</si>
  <si>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</si>
  <si>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</si>
  <si>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</si>
  <si>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</si>
  <si>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</si>
  <si>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</si>
  <si>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</si>
  <si>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</si>
  <si>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</si>
  <si>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</si>
  <si>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</si>
  <si>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</si>
  <si>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</si>
  <si>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</si>
  <si>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</si>
  <si>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</si>
  <si>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</si>
  <si>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</si>
  <si>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</si>
  <si>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</si>
  <si>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</si>
  <si>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</si>
  <si>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</si>
  <si>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</si>
  <si>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</si>
  <si>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</si>
  <si>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</si>
  <si>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</si>
  <si>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</si>
  <si>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</si>
  <si>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</si>
  <si>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</si>
  <si>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</si>
  <si>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</si>
  <si>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</si>
  <si>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</si>
  <si>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</si>
  <si>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</si>
  <si>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</si>
  <si>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</si>
  <si>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</si>
  <si>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</si>
  <si>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</si>
  <si>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</si>
  <si>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</si>
  <si>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</si>
  <si>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</si>
  <si>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</si>
  <si>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</si>
  <si>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</si>
  <si>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</si>
  <si>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</si>
  <si>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</si>
  <si>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</si>
  <si>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</si>
  <si>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</si>
  <si>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</si>
  <si>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</si>
  <si>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</si>
  <si>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</si>
  <si>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</si>
  <si>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</si>
  <si>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</si>
  <si>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</si>
  <si>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</si>
  <si>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</si>
  <si>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</si>
  <si>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</si>
  <si>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</si>
  <si>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</si>
  <si>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</si>
  <si>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</si>
  <si>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</si>
  <si>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</si>
  <si>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</si>
  <si>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</si>
  <si>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</si>
  <si>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</si>
  <si>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</si>
  <si>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</si>
  <si>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</si>
  <si>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</si>
  <si>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</si>
  <si>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</si>
  <si>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</si>
  <si>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</si>
  <si>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</si>
  <si>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</si>
  <si>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</si>
  <si>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</si>
  <si>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</si>
  <si>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</si>
  <si>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</si>
  <si>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</si>
  <si>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</si>
  <si>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</si>
  <si>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</si>
  <si>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</si>
  <si>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</si>
  <si>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</si>
  <si>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</si>
  <si>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</si>
  <si>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</si>
  <si>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</si>
  <si>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</si>
  <si>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</si>
  <si>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</si>
  <si>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</si>
  <si>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</si>
  <si>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</si>
  <si>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</si>
  <si>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</si>
  <si>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</si>
  <si>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</si>
  <si>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</si>
  <si>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</si>
  <si>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</si>
  <si>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</si>
  <si>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</si>
  <si>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</si>
  <si>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</si>
  <si>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</si>
  <si>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</si>
  <si>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</si>
  <si>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</si>
  <si>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</si>
  <si>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</si>
  <si>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</si>
  <si>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</si>
  <si>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</si>
  <si>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</si>
  <si>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</si>
  <si>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</si>
  <si>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</si>
  <si>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</si>
  <si>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</si>
  <si>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</si>
  <si>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</si>
  <si>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</si>
  <si>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</si>
  <si>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</si>
  <si>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</si>
  <si>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</si>
  <si>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</si>
  <si>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</si>
  <si>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</si>
  <si>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</si>
  <si>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</si>
  <si>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</si>
  <si>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</si>
  <si>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</si>
  <si>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</si>
  <si>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</si>
  <si>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</si>
  <si>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</si>
  <si>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</si>
  <si>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</si>
  <si>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</si>
  <si>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</si>
  <si>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</si>
  <si>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</si>
  <si>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</si>
  <si>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</si>
  <si>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</si>
  <si>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</si>
  <si>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</si>
  <si>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</si>
  <si>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</si>
  <si>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</si>
  <si>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</si>
  <si>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</si>
  <si>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</si>
  <si>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</si>
  <si>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</si>
  <si>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</si>
  <si>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</si>
  <si>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</si>
  <si>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</si>
  <si>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</si>
  <si>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</si>
  <si>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</si>
  <si>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</si>
  <si>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</si>
  <si>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</si>
  <si>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</si>
  <si>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</si>
  <si>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</si>
  <si>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</si>
  <si>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</si>
  <si>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</si>
  <si>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</si>
  <si>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</si>
  <si>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</si>
  <si>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</si>
  <si>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</si>
  <si>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</si>
  <si>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</si>
  <si>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</si>
  <si>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</si>
  <si>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</si>
  <si>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</si>
  <si>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</si>
  <si>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</si>
  <si>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</si>
  <si>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</si>
  <si>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</si>
  <si>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</si>
  <si>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</si>
  <si>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</si>
  <si>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</si>
  <si>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</si>
  <si>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</si>
  <si>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</si>
  <si>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</si>
  <si>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</si>
  <si>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</si>
  <si>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</si>
  <si>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</si>
  <si>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</si>
  <si>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</si>
  <si>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</si>
  <si>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</si>
  <si>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</si>
  <si>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</si>
  <si>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</si>
  <si>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</si>
  <si>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</si>
  <si>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</si>
  <si>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</si>
  <si>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</si>
  <si>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</si>
  <si>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</si>
  <si>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</si>
  <si>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</si>
  <si>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</si>
  <si>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</si>
  <si>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</si>
  <si>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</si>
  <si>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</si>
  <si>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</si>
  <si>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</si>
  <si>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</si>
  <si>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</si>
  <si>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</si>
  <si>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</si>
  <si>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</si>
  <si>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</si>
  <si>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</si>
  <si>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</si>
  <si>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</si>
  <si>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</si>
  <si>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</si>
  <si>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</si>
  <si>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</si>
  <si>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</si>
  <si>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</si>
  <si>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</si>
  <si>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</si>
  <si>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</si>
  <si>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</si>
  <si>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</si>
  <si>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</si>
  <si>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</si>
  <si>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</si>
  <si>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</si>
  <si>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</si>
  <si>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</si>
  <si>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</si>
  <si>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</si>
  <si>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</si>
  <si>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</si>
  <si>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</si>
  <si>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</si>
  <si>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</si>
  <si>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</si>
  <si>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</si>
  <si>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</si>
  <si>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</si>
  <si>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</si>
  <si>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</si>
  <si>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</si>
  <si>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</si>
  <si>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</si>
  <si>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</si>
  <si>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</si>
  <si>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</si>
  <si>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</si>
  <si>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</si>
  <si>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</si>
  <si>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</si>
  <si>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</si>
  <si>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</si>
  <si>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</si>
  <si>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</si>
  <si>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</si>
  <si>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</si>
  <si>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</si>
  <si>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</si>
  <si>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</si>
  <si>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</si>
  <si>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</si>
  <si>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</si>
  <si>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</si>
  <si>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</si>
  <si>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</si>
  <si>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</si>
  <si>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</si>
  <si>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</si>
  <si>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</si>
  <si>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</si>
  <si>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</si>
  <si>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</si>
  <si>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</si>
  <si>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</si>
  <si>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</si>
  <si>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</si>
  <si>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</si>
  <si>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</si>
  <si>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</si>
  <si>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</si>
  <si>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</si>
  <si>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</si>
  <si>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</si>
  <si>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</si>
  <si>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</si>
  <si>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</si>
  <si>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</si>
  <si>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</si>
  <si>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</si>
  <si>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</si>
  <si>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</si>
  <si>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</si>
  <si>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</si>
  <si>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</si>
  <si>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</si>
  <si>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</si>
  <si>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</si>
  <si>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</si>
  <si>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</si>
  <si>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</si>
  <si>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</si>
  <si>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</si>
  <si>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</si>
  <si>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</si>
  <si>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</si>
  <si>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</si>
  <si>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</si>
  <si>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</si>
  <si>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</si>
  <si>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</si>
  <si>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</si>
  <si>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</si>
  <si>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</si>
  <si>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</si>
  <si>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</si>
  <si>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</si>
  <si>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</si>
  <si>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</si>
  <si>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</si>
  <si>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</si>
  <si>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</si>
  <si>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</si>
  <si>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</si>
  <si>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</si>
  <si>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</si>
  <si>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</si>
  <si>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</si>
  <si>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</si>
  <si>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</si>
  <si>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</si>
  <si>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</si>
  <si>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</si>
  <si>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</si>
  <si>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</si>
  <si>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</si>
  <si>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</si>
  <si>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</si>
  <si>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</si>
  <si>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</si>
  <si>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</si>
  <si>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</si>
  <si>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</si>
  <si>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</si>
  <si>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</si>
  <si>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</si>
  <si>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</si>
  <si>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</si>
  <si>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</si>
  <si>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</si>
  <si>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</si>
  <si>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</si>
  <si>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</si>
  <si>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</si>
  <si>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</si>
  <si>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</si>
  <si>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</si>
  <si>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</si>
  <si>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</si>
  <si>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</si>
  <si>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</si>
  <si>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</si>
  <si>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</si>
  <si>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</si>
  <si>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</si>
  <si>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</si>
  <si>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</si>
  <si>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</si>
  <si>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</si>
  <si>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</si>
  <si>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</si>
  <si>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</si>
  <si>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</si>
  <si>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</si>
  <si>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</si>
  <si>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</si>
  <si>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</si>
  <si>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</si>
  <si>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</si>
  <si>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</si>
  <si>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</si>
  <si>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</si>
  <si>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</si>
  <si>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</si>
  <si>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</si>
  <si>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</si>
  <si>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</si>
  <si>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</si>
  <si>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</si>
  <si>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</si>
  <si>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</si>
  <si>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</si>
  <si>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</si>
  <si>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</si>
  <si>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</si>
  <si>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</si>
  <si>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</si>
  <si>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</si>
  <si>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</si>
  <si>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</si>
  <si>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</si>
  <si>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</si>
  <si>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</si>
  <si>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</si>
  <si>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</si>
  <si>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</si>
  <si>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</si>
  <si>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</si>
  <si>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</si>
  <si>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</si>
  <si>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</si>
  <si>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</si>
  <si>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</si>
  <si>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</si>
  <si>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</si>
  <si>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</si>
  <si>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</si>
  <si>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</si>
  <si>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</si>
  <si>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</si>
  <si>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</si>
  <si>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</si>
  <si>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</si>
  <si>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</si>
  <si>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</si>
  <si>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</si>
  <si>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</si>
  <si>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</si>
  <si>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</si>
  <si>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</si>
  <si>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</si>
  <si>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</si>
  <si>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</si>
  <si>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</si>
  <si>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</si>
  <si>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</si>
  <si>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</si>
  <si>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</si>
  <si>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</si>
  <si>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</si>
  <si>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</si>
  <si>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</si>
  <si>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</si>
  <si>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</si>
  <si>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</si>
  <si>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</si>
  <si>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</si>
  <si>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</si>
  <si>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</si>
  <si>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</si>
  <si>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</si>
  <si>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</si>
  <si>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</si>
  <si>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</si>
  <si>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</si>
  <si>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</si>
  <si>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</si>
  <si>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</si>
  <si>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</si>
  <si>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</si>
  <si>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</si>
  <si>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</si>
  <si>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</si>
  <si>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</si>
  <si>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</si>
  <si>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</si>
  <si>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</si>
  <si>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</si>
  <si>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</si>
  <si>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</si>
  <si>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</si>
  <si>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</si>
  <si>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</si>
  <si>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</si>
  <si>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</si>
  <si>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</si>
  <si>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</si>
  <si>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</si>
  <si>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</si>
  <si>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</si>
  <si>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</si>
  <si>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</si>
  <si>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</si>
  <si>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</si>
  <si>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</si>
  <si>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</si>
  <si>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</si>
  <si>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</si>
  <si>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</si>
  <si>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</si>
  <si>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</si>
  <si>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</si>
  <si>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</si>
  <si>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</si>
  <si>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</si>
  <si>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</si>
  <si>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</si>
  <si>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</si>
  <si>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</si>
  <si>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</si>
  <si>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</si>
  <si>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</si>
  <si>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</si>
  <si>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</si>
  <si>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</si>
  <si>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</si>
  <si>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</si>
  <si>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</si>
  <si>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</si>
  <si>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</si>
  <si>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</si>
  <si>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</si>
  <si>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</si>
  <si>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</si>
  <si>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</si>
  <si>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</si>
  <si>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</si>
  <si>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</si>
  <si>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</si>
  <si>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</si>
  <si>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</si>
  <si>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</si>
  <si>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</si>
  <si>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</si>
  <si>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</si>
  <si>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</si>
  <si>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</si>
  <si>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</si>
  <si>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</si>
  <si>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</si>
  <si>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</si>
  <si>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</si>
  <si>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</si>
  <si>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</si>
  <si>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</si>
  <si>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</si>
  <si>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</si>
  <si>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</si>
  <si>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</si>
  <si>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</si>
  <si>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</si>
  <si>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</si>
  <si>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</si>
  <si>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</si>
  <si>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</si>
  <si>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</si>
  <si>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</si>
  <si>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</si>
  <si>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</si>
  <si>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</si>
  <si>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</si>
  <si>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</si>
  <si>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</si>
  <si>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</si>
  <si>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</si>
  <si>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</si>
  <si>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</si>
  <si>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</si>
  <si>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</si>
  <si>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</si>
  <si>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</si>
  <si>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</si>
  <si>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</si>
  <si>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</si>
  <si>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</si>
  <si>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</si>
  <si>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</si>
  <si>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</si>
  <si>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</si>
  <si>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</si>
  <si>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</si>
  <si>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</si>
  <si>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</si>
  <si>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</si>
  <si>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</si>
  <si>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</si>
  <si>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</si>
  <si>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</si>
  <si>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</si>
  <si>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</si>
  <si>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</si>
  <si>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</si>
  <si>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</si>
  <si>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</si>
  <si>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</si>
  <si>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</si>
  <si>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</si>
  <si>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</si>
  <si>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</si>
  <si>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</si>
  <si>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</si>
  <si>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</si>
  <si>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</si>
  <si>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</si>
  <si>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</si>
  <si>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</si>
  <si>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</si>
  <si>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</si>
  <si>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</si>
  <si>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</si>
  <si>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</si>
  <si>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</si>
  <si>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</si>
  <si>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</si>
  <si>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</si>
  <si>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</si>
  <si>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</si>
  <si>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</si>
  <si>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</si>
  <si>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</si>
  <si>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</si>
  <si>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</si>
  <si>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</si>
  <si>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</si>
  <si>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</si>
  <si>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</si>
  <si>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</si>
  <si>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</si>
  <si>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</si>
  <si>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</si>
  <si>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</si>
  <si>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</si>
  <si>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</si>
  <si>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</si>
  <si>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</si>
  <si>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</si>
  <si>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</si>
  <si>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</si>
  <si>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</si>
  <si>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</si>
  <si>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</si>
  <si>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</si>
  <si>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</si>
  <si>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</si>
  <si>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</si>
  <si>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</si>
  <si>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</si>
  <si>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</si>
  <si>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</si>
  <si>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</si>
  <si>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</si>
  <si>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</si>
  <si>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</si>
  <si>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</si>
  <si>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</si>
  <si>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</si>
  <si>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</si>
  <si>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</si>
  <si>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</si>
  <si>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</si>
  <si>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</si>
  <si>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</si>
  <si>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</si>
  <si>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</si>
  <si>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</si>
  <si>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</si>
  <si>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</si>
  <si>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</si>
  <si>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</si>
  <si>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</si>
  <si>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</si>
  <si>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</si>
  <si>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</si>
  <si>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</si>
  <si>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</si>
  <si>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</si>
  <si>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</si>
  <si>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</si>
  <si>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</si>
  <si>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</si>
  <si>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</si>
  <si>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</si>
  <si>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</si>
  <si>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</si>
  <si>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</si>
  <si>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</si>
  <si>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</si>
  <si>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</si>
  <si>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</si>
  <si>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</si>
  <si>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</si>
  <si>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</si>
  <si>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</si>
  <si>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</si>
  <si>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</si>
  <si>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</si>
  <si>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</si>
  <si>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</si>
  <si>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</si>
  <si>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</si>
  <si>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</si>
  <si>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</si>
  <si>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</si>
  <si>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</si>
  <si>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</si>
  <si>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</si>
  <si>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</si>
  <si>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</si>
  <si>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</si>
  <si>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</si>
  <si>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</si>
  <si>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</si>
  <si>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</si>
  <si>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</si>
  <si>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</si>
  <si>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</si>
  <si>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</si>
  <si>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</si>
  <si>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</si>
  <si>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</si>
  <si>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</si>
  <si>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</si>
  <si>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</si>
  <si>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</si>
  <si>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</si>
  <si>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</si>
  <si>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</si>
  <si>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</si>
  <si>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</si>
  <si>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</si>
  <si>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</si>
  <si>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</si>
  <si>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</si>
  <si>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</si>
  <si>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</si>
  <si>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</si>
  <si>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</si>
  <si>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</si>
  <si>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</si>
  <si>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</si>
  <si>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</si>
  <si>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</si>
  <si>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</si>
  <si>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</si>
  <si>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</si>
  <si>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</si>
  <si>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</si>
  <si>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</si>
  <si>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</si>
  <si>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</si>
  <si>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</si>
  <si>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</si>
  <si>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</si>
  <si>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</si>
  <si>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</si>
  <si>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</si>
  <si>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</si>
  <si>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</si>
  <si>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</si>
  <si>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</si>
  <si>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</si>
  <si>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</si>
  <si>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</si>
  <si>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</si>
  <si>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</si>
  <si>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</si>
  <si>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</si>
  <si>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</si>
  <si>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</si>
  <si>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</si>
  <si>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</si>
  <si>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</si>
  <si>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</si>
  <si>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</si>
  <si>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</si>
  <si>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</si>
  <si>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</si>
  <si>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</si>
  <si>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</si>
  <si>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</si>
  <si>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</si>
  <si>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</si>
  <si>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</si>
  <si>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</si>
  <si>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</si>
  <si>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</si>
  <si>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</si>
  <si>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</si>
  <si>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</si>
  <si>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</si>
  <si>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</si>
  <si>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</si>
  <si>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</si>
  <si>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</si>
  <si>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</si>
  <si>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</si>
  <si>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</si>
  <si>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</si>
  <si>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</si>
  <si>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</si>
  <si>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</si>
  <si>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</si>
  <si>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</si>
  <si>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</si>
  <si>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</si>
  <si>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</si>
  <si>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</si>
  <si>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</si>
  <si>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</si>
  <si>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</si>
  <si>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</si>
  <si>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</si>
  <si>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</si>
  <si>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</si>
  <si>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</si>
  <si>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</si>
  <si>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</si>
  <si>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</si>
  <si>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</si>
  <si>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</si>
  <si>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</si>
  <si>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</si>
  <si>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</si>
  <si>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</si>
  <si>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</si>
  <si>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</si>
  <si>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</si>
  <si>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</si>
  <si>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</si>
  <si>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</si>
  <si>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</si>
  <si>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</si>
  <si>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</si>
  <si>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</si>
  <si>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</si>
  <si>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</si>
  <si>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</si>
  <si>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</si>
  <si>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</si>
  <si>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</si>
  <si>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</si>
  <si>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</si>
  <si>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</si>
  <si>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</si>
  <si>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</si>
  <si>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</si>
  <si>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</si>
  <si>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</si>
  <si>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</si>
  <si>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</si>
  <si>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</si>
  <si>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</si>
  <si>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</si>
  <si>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</si>
  <si>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</si>
  <si>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</si>
  <si>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</si>
  <si>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</si>
  <si>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</si>
  <si>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</si>
  <si>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</si>
  <si>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</si>
  <si>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</si>
  <si>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</si>
  <si>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</si>
  <si>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</si>
  <si>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</si>
  <si>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</si>
  <si>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</si>
  <si>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</si>
  <si>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</si>
  <si>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</si>
  <si>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</si>
  <si>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</si>
  <si>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</si>
  <si>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</si>
  <si>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</si>
  <si>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</si>
  <si>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</si>
  <si>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</si>
  <si>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</si>
  <si>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</si>
  <si>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</si>
  <si>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</si>
  <si>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</si>
  <si>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</si>
  <si>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</si>
  <si>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</si>
  <si>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</si>
  <si>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</si>
  <si>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</si>
  <si>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</si>
  <si>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</si>
  <si>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</si>
  <si>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</si>
  <si>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</si>
  <si>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</si>
  <si>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</si>
  <si>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</si>
  <si>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</si>
  <si>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</si>
  <si>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</si>
  <si>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</si>
  <si>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</si>
  <si>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</si>
  <si>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</si>
  <si>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</si>
  <si>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</si>
  <si>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</si>
  <si>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</si>
  <si>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</si>
  <si>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</si>
  <si>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</si>
  <si>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</si>
  <si>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</si>
  <si>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</si>
  <si>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</si>
  <si>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</si>
  <si>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</si>
  <si>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</si>
  <si>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</si>
  <si>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</si>
  <si>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</si>
  <si>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</si>
  <si>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</si>
  <si>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</si>
  <si>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</si>
  <si>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</si>
  <si>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</si>
  <si>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</si>
  <si>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</si>
  <si>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</si>
  <si>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</si>
  <si>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</si>
  <si>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</si>
  <si>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</si>
  <si>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</si>
  <si>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</si>
  <si>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</si>
  <si>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</si>
  <si>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</si>
  <si>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</si>
  <si>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</si>
  <si>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</si>
  <si>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</si>
  <si>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</si>
  <si>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</si>
  <si>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</si>
  <si>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</si>
  <si>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</si>
  <si>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</si>
  <si>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</si>
  <si>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</si>
  <si>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</si>
  <si>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</si>
  <si>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</si>
  <si>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</si>
  <si>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</si>
  <si>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</si>
  <si>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</si>
  <si>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</si>
  <si>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</si>
  <si>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</si>
  <si>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</si>
  <si>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</si>
  <si>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</si>
  <si>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</si>
  <si>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</si>
  <si>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</si>
  <si>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</si>
  <si>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</si>
  <si>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</si>
  <si>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</si>
  <si>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</si>
  <si>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</si>
  <si>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</si>
  <si>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</si>
  <si>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</si>
  <si>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</si>
  <si>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</si>
  <si>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</si>
  <si>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</si>
  <si>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</si>
  <si>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</si>
  <si>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</si>
  <si>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</si>
  <si>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</si>
  <si>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</si>
  <si>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</si>
  <si>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</si>
  <si>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</si>
  <si>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</si>
  <si>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</si>
  <si>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</si>
  <si>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</si>
  <si>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</si>
  <si>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</si>
  <si>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</si>
  <si>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</si>
  <si>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</si>
  <si>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</si>
  <si>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</si>
  <si>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</si>
  <si>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</si>
  <si>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</si>
  <si>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</si>
  <si>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</si>
  <si>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</si>
  <si>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</si>
  <si>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</si>
  <si>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</si>
  <si>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</si>
  <si>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</si>
  <si>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</si>
  <si>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</si>
  <si>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</si>
  <si>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</si>
  <si>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</si>
  <si>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</si>
  <si>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</si>
  <si>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</si>
  <si>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</si>
  <si>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</si>
  <si>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</si>
  <si>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</si>
  <si>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</si>
  <si>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</si>
  <si>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</si>
  <si>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</si>
  <si>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</si>
  <si>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</si>
  <si>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</si>
  <si>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</si>
  <si>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</si>
  <si>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</si>
  <si>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</si>
  <si>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</si>
  <si>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</si>
  <si>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</si>
  <si>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</si>
  <si>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</si>
  <si>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</si>
  <si>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</si>
  <si>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</si>
  <si>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</si>
  <si>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</si>
  <si>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</si>
  <si>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</si>
  <si>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</si>
  <si>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</si>
  <si>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</si>
  <si>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</si>
  <si>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</si>
  <si>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</si>
  <si>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</si>
  <si>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</si>
  <si>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</si>
  <si>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</si>
  <si>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</si>
  <si>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</si>
  <si>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</si>
  <si>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</si>
  <si>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</si>
  <si>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</si>
  <si>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</si>
  <si>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</si>
  <si>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</si>
  <si>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</si>
  <si>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</si>
  <si>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</si>
  <si>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</si>
  <si>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</si>
  <si>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</si>
  <si>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</si>
  <si>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</si>
  <si>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</si>
  <si>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</si>
  <si>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</si>
  <si>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</si>
  <si>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</si>
  <si>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</si>
  <si>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</si>
  <si>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</si>
  <si>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</si>
  <si>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</si>
  <si>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</si>
  <si>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</si>
  <si>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</si>
  <si>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</si>
  <si>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</si>
  <si>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</si>
  <si>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</si>
  <si>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</si>
  <si>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</si>
  <si>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</si>
  <si>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</si>
  <si>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</si>
  <si>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</si>
  <si>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</si>
  <si>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</si>
  <si>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</si>
  <si>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</si>
  <si>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</si>
  <si>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</si>
  <si>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</si>
  <si>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</si>
  <si>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</si>
  <si>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</si>
  <si>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</si>
  <si>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</si>
  <si>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</si>
  <si>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</si>
  <si>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</si>
  <si>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</si>
  <si>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</si>
  <si>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</si>
  <si>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</si>
  <si>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</si>
  <si>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</si>
  <si>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</si>
  <si>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</si>
  <si>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</si>
  <si>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</si>
  <si>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</si>
  <si>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</si>
  <si>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</si>
  <si>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</si>
  <si>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</si>
  <si>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</si>
  <si>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</si>
  <si>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</si>
  <si>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</si>
  <si>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</si>
  <si>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</si>
  <si>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</si>
  <si>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</si>
  <si>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</si>
  <si>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</si>
  <si>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</si>
  <si>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</si>
  <si>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</si>
  <si>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</si>
  <si>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</si>
  <si>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</si>
  <si>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</si>
  <si>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</si>
  <si>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</si>
  <si>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</si>
  <si>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</si>
  <si>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</si>
  <si>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</si>
  <si>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</si>
  <si>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</si>
  <si>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</si>
  <si>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</si>
  <si>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</si>
  <si>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</si>
  <si>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</si>
  <si>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</si>
  <si>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</si>
  <si>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</si>
  <si>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</si>
  <si>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</si>
  <si>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</si>
  <si>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</si>
  <si>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</si>
  <si>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</si>
  <si>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</si>
  <si>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</si>
  <si>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</si>
  <si>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</si>
  <si>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</si>
  <si>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</si>
  <si>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</si>
  <si>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</si>
  <si>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</si>
  <si>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</si>
  <si>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</si>
  <si>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</si>
  <si>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</si>
  <si>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</si>
  <si>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</si>
  <si>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</si>
  <si>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</si>
  <si>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</si>
  <si>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</si>
  <si>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</si>
  <si>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</si>
  <si>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</si>
  <si>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</si>
  <si>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</si>
  <si>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</si>
  <si>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</si>
  <si>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</si>
  <si>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</si>
  <si>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</si>
  <si>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</si>
  <si>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</si>
  <si>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</si>
  <si>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</si>
  <si>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</si>
  <si>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</si>
  <si>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</si>
  <si>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</si>
  <si>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</si>
  <si>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</si>
  <si>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</si>
  <si>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</si>
  <si>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</si>
  <si>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</si>
  <si>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</si>
  <si>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</si>
  <si>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</si>
  <si>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</si>
  <si>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</si>
  <si>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</si>
  <si>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</si>
  <si>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</si>
  <si>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</si>
  <si>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</si>
  <si>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</si>
  <si>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</si>
  <si>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</si>
  <si>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</si>
  <si>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</si>
  <si>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</si>
  <si>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</si>
  <si>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</si>
  <si>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</si>
  <si>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</si>
  <si>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</si>
  <si>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</si>
  <si>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</si>
  <si>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</si>
  <si>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</si>
  <si>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</si>
  <si>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</si>
  <si>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</si>
  <si>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</si>
  <si>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</si>
  <si>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</si>
  <si>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</si>
  <si>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</si>
  <si>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</si>
  <si>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</si>
  <si>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</si>
  <si>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</si>
  <si>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</si>
  <si>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</si>
  <si>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</si>
  <si>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</si>
  <si>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</si>
  <si>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</si>
  <si>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</si>
  <si>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</si>
  <si>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</si>
  <si>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</si>
  <si>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</si>
  <si>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</si>
  <si>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</si>
  <si>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</si>
  <si>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</si>
  <si>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</si>
  <si>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</si>
  <si>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</si>
  <si>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</si>
  <si>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</si>
  <si>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</si>
  <si>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</si>
  <si>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</si>
  <si>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</si>
  <si>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</si>
  <si>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</si>
  <si>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</si>
  <si>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</si>
  <si>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</si>
  <si>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</si>
  <si>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</si>
  <si>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</si>
  <si>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</si>
  <si>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</si>
  <si>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</si>
  <si>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</si>
  <si>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</si>
  <si>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</si>
  <si>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</si>
  <si>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</si>
  <si>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</si>
  <si>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</si>
  <si>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</si>
  <si>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</si>
  <si>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</si>
  <si>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</si>
  <si>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</si>
  <si>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</si>
  <si>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</si>
  <si>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</si>
  <si>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</si>
  <si>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</si>
  <si>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</si>
  <si>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</si>
  <si>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</si>
  <si>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</si>
  <si>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</si>
  <si>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</si>
  <si>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</si>
  <si>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</si>
  <si>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</si>
  <si>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</si>
  <si>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</si>
  <si>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</si>
  <si>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</si>
  <si>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</si>
  <si>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</si>
  <si>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</si>
  <si>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</si>
  <si>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</si>
  <si>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</si>
  <si>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</si>
  <si>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</si>
  <si>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</si>
  <si>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</si>
  <si>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</si>
  <si>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</si>
  <si>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</si>
  <si>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</si>
  <si>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</si>
  <si>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</si>
  <si>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</si>
  <si>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</si>
  <si>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</si>
  <si>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</si>
  <si>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</si>
  <si>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</si>
  <si>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</si>
  <si>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</si>
  <si>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</si>
  <si>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</si>
  <si>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</si>
  <si>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</si>
  <si>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</si>
  <si>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</si>
  <si>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</si>
  <si>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</si>
  <si>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</si>
  <si>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</si>
  <si>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</si>
  <si>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</si>
  <si>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</si>
  <si>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</si>
  <si>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</si>
  <si>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</si>
  <si>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</si>
  <si>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</si>
  <si>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</si>
  <si>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</si>
  <si>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</si>
  <si>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</si>
  <si>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</si>
  <si>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</si>
  <si>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</si>
  <si>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</si>
  <si>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</si>
  <si>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</si>
  <si>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</si>
  <si>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</si>
  <si>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</si>
  <si>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</si>
  <si>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</si>
  <si>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</si>
  <si>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</si>
  <si>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</si>
  <si>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</si>
  <si>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</si>
  <si>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</si>
  <si>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</si>
  <si>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</si>
  <si>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</si>
  <si>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</si>
  <si>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</si>
  <si>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</si>
  <si>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</si>
  <si>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</si>
  <si>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</si>
  <si>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</si>
  <si>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</si>
  <si>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</si>
  <si>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</si>
  <si>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</si>
  <si>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</si>
  <si>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</si>
  <si>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</si>
  <si>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</si>
  <si>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</si>
  <si>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</si>
  <si>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</si>
  <si>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</si>
  <si>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</si>
  <si>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</si>
  <si>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</si>
  <si>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</si>
  <si>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</si>
  <si>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</si>
  <si>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</si>
  <si>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</si>
  <si>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</si>
  <si>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</si>
  <si>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</si>
  <si>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</si>
  <si>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</si>
  <si>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</si>
  <si>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</si>
  <si>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</si>
  <si>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</si>
  <si>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</si>
  <si>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</si>
  <si>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</si>
  <si>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</si>
  <si>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</si>
  <si>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</si>
  <si>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</si>
  <si>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</si>
  <si>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</si>
  <si>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</si>
  <si>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</si>
  <si>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</si>
  <si>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</si>
  <si>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</si>
  <si>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</si>
  <si>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</si>
  <si>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</si>
  <si>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</si>
  <si>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</si>
  <si>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</si>
  <si>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</si>
  <si>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</si>
  <si>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</si>
  <si>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</si>
  <si>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</si>
  <si>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</si>
  <si>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</si>
  <si>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</si>
  <si>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</si>
  <si>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</si>
  <si>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</si>
  <si>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</si>
  <si>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</si>
  <si>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</si>
  <si>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</si>
  <si>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</si>
  <si>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</si>
  <si>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</si>
  <si>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</si>
  <si>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</si>
  <si>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</si>
  <si>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</si>
  <si>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</si>
  <si>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</si>
  <si>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</si>
  <si>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</si>
  <si>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</si>
  <si>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</si>
  <si>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</si>
  <si>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</si>
  <si>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</si>
  <si>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</si>
  <si>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</si>
  <si>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</si>
  <si>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</si>
  <si>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</si>
  <si>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</si>
  <si>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</si>
  <si>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</si>
  <si>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</si>
  <si>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</si>
  <si>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</si>
  <si>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</si>
  <si>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</si>
  <si>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</si>
  <si>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</si>
  <si>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</si>
  <si>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</si>
  <si>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</si>
  <si>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</si>
  <si>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</si>
  <si>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</si>
  <si>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</si>
  <si>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</si>
  <si>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</si>
  <si>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</si>
  <si>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</si>
  <si>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</si>
  <si>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</si>
  <si>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</si>
  <si>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</si>
  <si>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</si>
  <si>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</si>
  <si>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</si>
  <si>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</si>
  <si>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</si>
  <si>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</si>
  <si>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</si>
  <si>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</si>
  <si>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</si>
  <si>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</si>
  <si>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</si>
  <si>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</si>
  <si>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</si>
  <si>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</si>
  <si>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</si>
  <si>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</si>
  <si>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</si>
  <si>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</si>
  <si>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</si>
  <si>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</si>
  <si>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</si>
  <si>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</si>
  <si>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</si>
  <si>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</si>
  <si>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</si>
  <si>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</si>
  <si>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</si>
  <si>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</si>
  <si>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</si>
  <si>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</si>
  <si>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</si>
  <si>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</si>
  <si>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</si>
  <si>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</si>
  <si>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</si>
  <si>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</si>
  <si>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</si>
  <si>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</si>
  <si>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</si>
  <si>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</si>
  <si>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</si>
  <si>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</si>
  <si>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</si>
  <si>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</si>
  <si>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</si>
  <si>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</si>
  <si>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</si>
  <si>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</si>
  <si>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</si>
  <si>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</si>
  <si>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</si>
  <si>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</si>
  <si>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</si>
  <si>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</si>
  <si>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</si>
  <si>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</si>
  <si>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</si>
  <si>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</si>
  <si>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</si>
  <si>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</si>
  <si>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</si>
  <si>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</si>
  <si>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</si>
  <si>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</si>
  <si>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</si>
  <si>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</si>
  <si>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</si>
  <si>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</si>
  <si>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</si>
  <si>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</si>
  <si>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</si>
  <si>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</si>
  <si>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</si>
  <si>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</si>
  <si>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</si>
  <si>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</si>
  <si>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</si>
  <si>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</si>
  <si>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</si>
  <si>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</si>
  <si>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</si>
  <si>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</si>
  <si>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</si>
  <si>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</si>
  <si>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</si>
  <si>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</si>
  <si>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</si>
  <si>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</si>
  <si>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</si>
  <si>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</si>
  <si>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</si>
  <si>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</si>
  <si>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</si>
  <si>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</si>
  <si>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</si>
  <si>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</si>
  <si>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</si>
  <si>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</si>
  <si>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</si>
  <si>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</si>
  <si>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</si>
  <si>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</si>
  <si>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</si>
  <si>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</si>
  <si>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</si>
  <si>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</si>
  <si>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</si>
  <si>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</si>
  <si>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</si>
  <si>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</si>
  <si>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</si>
  <si>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</si>
  <si>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</si>
  <si>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</si>
  <si>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</si>
  <si>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</si>
  <si>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</si>
  <si>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</si>
  <si>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</si>
  <si>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</si>
  <si>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</si>
  <si>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</si>
  <si>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</si>
  <si>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</si>
  <si>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</si>
  <si>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</si>
  <si>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</si>
  <si>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</si>
  <si>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</si>
  <si>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</si>
  <si>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</si>
  <si>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</si>
  <si>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</si>
  <si>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</si>
  <si>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</si>
  <si>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</si>
  <si>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</si>
  <si>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</si>
  <si>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</si>
  <si>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</si>
  <si>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</si>
  <si>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</si>
  <si>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</si>
  <si>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</si>
  <si>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</si>
  <si>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</si>
  <si>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</si>
  <si>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</si>
  <si>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</si>
  <si>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</si>
  <si>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</si>
  <si>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</si>
  <si>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</si>
  <si>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</si>
  <si>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</si>
  <si>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</si>
  <si>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</si>
  <si>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</si>
  <si>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</si>
  <si>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</si>
  <si>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</si>
  <si>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</si>
  <si>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</si>
  <si>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</si>
  <si>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</si>
  <si>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</si>
  <si>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</si>
  <si>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</si>
  <si>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</si>
  <si>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</si>
  <si>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</si>
  <si>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</si>
  <si>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</si>
  <si>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</si>
  <si>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</si>
  <si>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</si>
  <si>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</si>
  <si>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</si>
  <si>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</si>
  <si>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</si>
  <si>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</si>
  <si>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</si>
  <si>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</si>
  <si>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</si>
  <si>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</si>
  <si>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</si>
  <si>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</si>
  <si>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</si>
  <si>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</si>
  <si>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</si>
  <si>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</si>
  <si>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</si>
  <si>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</si>
  <si>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</si>
  <si>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</si>
  <si>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</si>
  <si>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</si>
  <si>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</si>
  <si>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</si>
  <si>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</si>
  <si>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</si>
  <si>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</si>
  <si>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</si>
  <si>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</si>
  <si>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</si>
  <si>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</si>
  <si>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</si>
  <si>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</si>
  <si>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</si>
  <si>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</si>
  <si>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</si>
  <si>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</si>
  <si>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</si>
  <si>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</si>
  <si>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</si>
  <si>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</si>
  <si>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</si>
  <si>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</si>
  <si>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</si>
  <si>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</si>
  <si>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</si>
  <si>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</si>
  <si>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</si>
  <si>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</si>
  <si>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</si>
  <si>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</si>
  <si>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</si>
  <si>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</si>
  <si>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</si>
  <si>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</si>
  <si>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</si>
  <si>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</si>
  <si>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</si>
  <si>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</si>
  <si>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</si>
  <si>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</si>
  <si>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</si>
  <si>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</si>
  <si>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</si>
  <si>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</si>
  <si>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</si>
  <si>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</si>
  <si>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</si>
  <si>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</si>
  <si>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</si>
  <si>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</si>
  <si>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</si>
  <si>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</si>
  <si>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</si>
  <si>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</si>
  <si>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</si>
  <si>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</si>
  <si>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</si>
  <si>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</si>
  <si>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</si>
  <si>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</si>
  <si>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</si>
  <si>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</si>
  <si>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</si>
  <si>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</si>
  <si>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</si>
  <si>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</si>
  <si>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</si>
  <si>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</si>
  <si>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</si>
  <si>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</si>
  <si>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</si>
  <si>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</si>
  <si>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</si>
  <si>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</si>
  <si>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</si>
  <si>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</si>
  <si>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</si>
  <si>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</si>
  <si>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</si>
  <si>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</si>
  <si>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</si>
  <si>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</si>
  <si>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</si>
  <si>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</si>
  <si>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</si>
  <si>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</si>
  <si>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</si>
  <si>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</si>
  <si>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</si>
  <si>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</si>
  <si>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</si>
  <si>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</si>
  <si>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</si>
  <si>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</si>
  <si>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</si>
  <si>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</si>
  <si>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</si>
  <si>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</si>
  <si>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</si>
  <si>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</si>
  <si>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</si>
  <si>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</si>
  <si>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</si>
  <si>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</si>
  <si>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</si>
  <si>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</si>
  <si>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</si>
  <si>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</si>
  <si>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</si>
  <si>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</si>
  <si>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</si>
  <si>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</si>
  <si>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</si>
  <si>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</si>
  <si>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</si>
  <si>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</si>
  <si>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</si>
  <si>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</si>
  <si>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</si>
  <si>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</si>
  <si>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</si>
  <si>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</si>
  <si>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</si>
  <si>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</si>
  <si>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</si>
  <si>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</si>
  <si>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</si>
  <si>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</si>
  <si>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</si>
  <si>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</si>
  <si>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</si>
  <si>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</si>
  <si>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</si>
  <si>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</si>
  <si>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</si>
  <si>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</si>
  <si>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</si>
  <si>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</si>
  <si>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</si>
  <si>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</si>
  <si>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</si>
  <si>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</si>
  <si>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</si>
  <si>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</si>
  <si>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</si>
  <si>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</si>
  <si>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</si>
  <si>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</si>
  <si>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</si>
  <si>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</si>
  <si>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</si>
  <si>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</si>
  <si>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</si>
  <si>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</si>
  <si>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</si>
  <si>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</si>
  <si>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</si>
  <si>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</si>
  <si>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</si>
  <si>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</si>
  <si>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</si>
  <si>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</si>
  <si>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</si>
  <si>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</si>
  <si>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</si>
  <si>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</si>
  <si>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</si>
  <si>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</si>
  <si>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</si>
  <si>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</si>
  <si>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</si>
  <si>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</si>
  <si>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</si>
  <si>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</si>
  <si>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</si>
  <si>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</si>
  <si>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</si>
  <si>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</si>
  <si>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</si>
  <si>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</si>
  <si>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</si>
  <si>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</si>
  <si>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</si>
  <si>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</si>
  <si>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</si>
  <si>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</si>
  <si>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</si>
  <si>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</si>
  <si>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</si>
  <si>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</si>
  <si>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</si>
  <si>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</si>
  <si>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</si>
  <si>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</si>
  <si>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</si>
  <si>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</si>
  <si>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</si>
  <si>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</si>
  <si>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</si>
  <si>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</si>
  <si>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</si>
  <si>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</si>
  <si>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</si>
  <si>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</si>
  <si>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</si>
  <si>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</si>
  <si>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</si>
  <si>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</si>
  <si>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</si>
  <si>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</si>
  <si>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</si>
  <si>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</si>
  <si>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</si>
  <si>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</si>
  <si>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</si>
  <si>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</si>
  <si>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</si>
  <si>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</si>
  <si>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</si>
  <si>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</si>
  <si>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</si>
  <si>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</si>
  <si>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</si>
  <si>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</si>
  <si>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</si>
  <si>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</si>
  <si>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</si>
  <si>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</si>
  <si>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</si>
  <si>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</si>
  <si>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</si>
  <si>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</si>
  <si>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</si>
  <si>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</si>
  <si>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</si>
  <si>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</si>
  <si>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</si>
  <si>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</si>
  <si>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</si>
  <si>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</si>
  <si>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</si>
  <si>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</si>
  <si>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</si>
  <si>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</si>
  <si>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</si>
  <si>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</si>
  <si>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</si>
  <si>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</si>
  <si>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</si>
  <si>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</si>
  <si>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</si>
  <si>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</si>
  <si>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</si>
  <si>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</si>
  <si>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</si>
  <si>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</si>
  <si>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</si>
  <si>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</si>
  <si>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</si>
  <si>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</si>
  <si>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</si>
  <si>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</si>
  <si>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</si>
  <si>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</si>
  <si>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</si>
  <si>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</si>
  <si>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</si>
  <si>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</si>
  <si>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</si>
  <si>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</si>
  <si>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</si>
  <si>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</si>
  <si>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</si>
  <si>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</si>
  <si>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</si>
  <si>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</si>
  <si>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</si>
  <si>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</si>
  <si>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</si>
  <si>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</si>
  <si>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</si>
  <si>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</si>
  <si>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</si>
  <si>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</si>
  <si>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</si>
  <si>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</si>
  <si>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</si>
  <si>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</si>
  <si>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</si>
  <si>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</si>
  <si>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</si>
  <si>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</si>
  <si>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</si>
  <si>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</si>
  <si>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</si>
  <si>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</si>
  <si>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</si>
  <si>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</si>
  <si>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</si>
  <si>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</si>
  <si>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</si>
  <si>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</si>
  <si>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</si>
  <si>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</si>
  <si>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</si>
  <si>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</si>
  <si>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</si>
  <si>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</si>
  <si>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</si>
  <si>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</si>
  <si>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</si>
  <si>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</si>
  <si>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</si>
  <si>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</si>
  <si>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</si>
  <si>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</si>
  <si>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</si>
  <si>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</si>
  <si>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</si>
  <si>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</si>
  <si>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</si>
  <si>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</si>
  <si>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</si>
  <si>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</si>
  <si>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</si>
  <si>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</si>
  <si>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</si>
  <si>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</si>
  <si>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</si>
  <si>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</si>
  <si>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</si>
  <si>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</si>
  <si>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</si>
  <si>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</si>
  <si>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</si>
  <si>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</si>
  <si>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</si>
  <si>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</si>
  <si>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</si>
  <si>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</si>
  <si>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</si>
  <si>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</si>
  <si>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</si>
  <si>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</si>
  <si>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</si>
  <si>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</si>
  <si>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</si>
  <si>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</si>
  <si>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</si>
  <si>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</si>
  <si>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</si>
  <si>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</si>
  <si>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</si>
  <si>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</si>
  <si>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</si>
  <si>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</si>
  <si>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</si>
  <si>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</si>
  <si>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</si>
  <si>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</si>
  <si>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</si>
  <si>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</si>
  <si>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</si>
  <si>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</si>
  <si>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</si>
  <si>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</si>
  <si>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</si>
  <si>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</si>
  <si>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</si>
  <si>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</si>
  <si>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</si>
  <si>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</si>
  <si>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</si>
  <si>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</si>
  <si>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</si>
  <si>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</si>
  <si>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</si>
  <si>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</si>
  <si>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</si>
  <si>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</si>
  <si>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</si>
  <si>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</si>
  <si>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</si>
  <si>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</si>
  <si>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</si>
  <si>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</si>
  <si>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</si>
  <si>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</si>
  <si>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</si>
  <si>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</si>
  <si>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</si>
  <si>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</si>
  <si>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</si>
  <si>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</si>
  <si>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</si>
  <si>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</si>
  <si>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</si>
  <si>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</si>
  <si>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</si>
  <si>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</si>
  <si>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</si>
  <si>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</si>
  <si>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</si>
  <si>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</si>
  <si>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</si>
  <si>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</si>
  <si>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</si>
  <si>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</si>
  <si>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</si>
  <si>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</si>
  <si>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</si>
  <si>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</si>
  <si>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</si>
  <si>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</si>
  <si>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</si>
  <si>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</si>
  <si>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</si>
  <si>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</si>
  <si>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</si>
  <si>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</si>
  <si>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</si>
  <si>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</si>
  <si>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</si>
  <si>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</si>
  <si>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</si>
  <si>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</si>
  <si>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</si>
  <si>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</si>
  <si>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</si>
  <si>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</si>
  <si>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</si>
  <si>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</si>
  <si>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</si>
  <si>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</si>
  <si>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</si>
  <si>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</si>
  <si>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</si>
  <si>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</si>
  <si>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</si>
  <si>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</si>
  <si>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</si>
  <si>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</si>
  <si>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</si>
  <si>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</si>
  <si>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</si>
  <si>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</si>
  <si>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</si>
  <si>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</si>
  <si>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</si>
  <si>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</si>
  <si>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</si>
  <si>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</si>
  <si>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</si>
  <si>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</si>
  <si>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</si>
  <si>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</si>
  <si>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</si>
  <si>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</si>
  <si>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</si>
  <si>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</si>
  <si>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</si>
  <si>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</si>
  <si>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</si>
  <si>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</si>
  <si>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</si>
  <si>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</si>
  <si>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</si>
  <si>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</si>
  <si>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</si>
  <si>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</si>
  <si>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</si>
  <si>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</si>
  <si>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</si>
  <si>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</si>
  <si>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</si>
  <si>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</si>
  <si>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</si>
  <si>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</si>
  <si>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</si>
  <si>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</si>
  <si>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</si>
  <si>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</si>
  <si>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</si>
  <si>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</si>
  <si>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</si>
  <si>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</si>
  <si>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</si>
  <si>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</si>
  <si>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</si>
  <si>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</si>
  <si>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</si>
  <si>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</si>
  <si>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</si>
  <si>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</si>
  <si>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</si>
  <si>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</si>
  <si>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</si>
  <si>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</si>
  <si>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</si>
  <si>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</si>
  <si>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</si>
  <si>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</si>
  <si>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</si>
  <si>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</si>
  <si>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</si>
  <si>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</si>
  <si>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</si>
  <si>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</si>
  <si>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</si>
  <si>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</si>
  <si>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</si>
  <si>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</si>
  <si>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</si>
  <si>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</si>
  <si>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</si>
  <si>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</si>
  <si>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</si>
  <si>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</si>
  <si>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</si>
  <si>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</si>
  <si>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</si>
  <si>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</si>
  <si>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</si>
  <si>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</si>
  <si>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</si>
  <si>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</si>
  <si>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</si>
  <si>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</si>
  <si>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</si>
  <si>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</si>
  <si>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</si>
  <si>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</si>
  <si>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</si>
  <si>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</si>
  <si>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</si>
  <si>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</si>
  <si>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</si>
  <si>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</si>
  <si>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</si>
  <si>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</si>
  <si>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</si>
  <si>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</si>
  <si>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</si>
  <si>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</si>
  <si>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</si>
  <si>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</si>
  <si>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</si>
  <si>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</si>
  <si>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</si>
  <si>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</si>
  <si>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</si>
  <si>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</si>
  <si>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</si>
  <si>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</si>
  <si>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</si>
  <si>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</si>
  <si>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</si>
  <si>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</si>
  <si>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</si>
  <si>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</si>
  <si>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</si>
  <si>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</si>
  <si>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</si>
  <si>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</si>
  <si>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</si>
  <si>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</si>
  <si>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</si>
  <si>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</si>
  <si>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</si>
  <si>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</si>
  <si>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</si>
  <si>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</si>
  <si>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</si>
  <si>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</si>
  <si>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</si>
  <si>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</si>
  <si>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</si>
  <si>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</si>
  <si>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</si>
  <si>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</si>
  <si>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</si>
  <si>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</si>
  <si>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</si>
  <si>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</si>
  <si>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</si>
  <si>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</si>
  <si>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</si>
  <si>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</si>
  <si>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</si>
  <si>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</si>
  <si>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</si>
  <si>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</si>
  <si>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</si>
  <si>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</si>
  <si>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</si>
  <si>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</si>
  <si>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</si>
  <si>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</si>
  <si>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</si>
  <si>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</si>
  <si>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</si>
  <si>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</si>
  <si>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</si>
  <si>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</si>
  <si>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</si>
  <si>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</si>
  <si>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</si>
  <si>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</si>
  <si>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</si>
  <si>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</si>
  <si>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</si>
  <si>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</si>
  <si>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</si>
  <si>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</si>
  <si>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</si>
  <si>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</si>
  <si>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</si>
  <si>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</si>
  <si>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</si>
  <si>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</si>
  <si>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</si>
  <si>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</si>
  <si>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</si>
  <si>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</si>
  <si>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</si>
  <si>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</si>
  <si>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</si>
  <si>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</si>
  <si>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</si>
  <si>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</si>
  <si>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</si>
  <si>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</si>
  <si>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</si>
  <si>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</si>
  <si>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</si>
  <si>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</si>
  <si>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</si>
  <si>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</si>
  <si>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</si>
  <si>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</si>
  <si>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</si>
  <si>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</si>
  <si>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</si>
  <si>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</si>
  <si>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</si>
  <si>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</si>
  <si>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</si>
  <si>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</si>
  <si>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</si>
  <si>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</si>
  <si>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</si>
  <si>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</si>
  <si>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</si>
  <si>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</si>
  <si>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</si>
  <si>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</si>
  <si>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</si>
  <si>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</si>
  <si>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</si>
  <si>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</si>
  <si>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</si>
  <si>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</si>
  <si>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</si>
  <si>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</si>
  <si>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</si>
  <si>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</si>
  <si>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</si>
  <si>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</si>
  <si>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</si>
  <si>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</si>
  <si>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</si>
  <si>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</si>
  <si>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</si>
  <si>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</si>
  <si>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</si>
  <si>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</si>
  <si>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</si>
  <si>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</si>
  <si>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</si>
  <si>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</si>
  <si>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</si>
  <si>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</si>
  <si>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</si>
  <si>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</si>
  <si>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</si>
  <si>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</si>
  <si>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</si>
  <si>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</si>
  <si>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</si>
  <si>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</si>
  <si>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</si>
  <si>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</si>
  <si>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</si>
  <si>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</si>
  <si>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</si>
  <si>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</si>
  <si>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</si>
  <si>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</si>
  <si>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</si>
  <si>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</si>
  <si>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</si>
  <si>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</si>
  <si>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</si>
  <si>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</si>
  <si>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</si>
  <si>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</si>
  <si>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</si>
  <si>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</si>
  <si>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</si>
  <si>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</si>
  <si>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</si>
  <si>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</si>
  <si>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</si>
  <si>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</si>
  <si>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</si>
  <si>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</si>
  <si>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</si>
  <si>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</si>
  <si>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</si>
  <si>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</si>
  <si>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</si>
  <si>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</si>
  <si>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</si>
  <si>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</si>
  <si>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</si>
  <si>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</si>
  <si>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</si>
  <si>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</si>
  <si>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</si>
  <si>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</si>
  <si>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</si>
  <si>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</si>
  <si>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</si>
  <si>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</si>
  <si>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</si>
  <si>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</si>
  <si>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</si>
  <si>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</si>
  <si>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</si>
  <si>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</si>
  <si>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</si>
  <si>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</si>
  <si>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</si>
  <si>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</si>
  <si>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</si>
  <si>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</si>
  <si>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</si>
  <si>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</si>
  <si>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</si>
  <si>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</si>
  <si>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</si>
  <si>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</si>
  <si>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</si>
  <si>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</si>
  <si>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</si>
  <si>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</si>
  <si>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</si>
  <si>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</si>
  <si>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</si>
  <si>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</si>
  <si>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</si>
  <si>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</si>
  <si>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</si>
  <si>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</si>
  <si>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</si>
  <si>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</si>
  <si>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</si>
  <si>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</si>
  <si>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</si>
  <si>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</si>
  <si>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</si>
  <si>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</si>
  <si>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</si>
  <si>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</si>
  <si>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</si>
  <si>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</si>
  <si>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</si>
  <si>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</si>
  <si>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</si>
  <si>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</si>
  <si>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</si>
  <si>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</si>
  <si>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</si>
  <si>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</si>
  <si>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</si>
  <si>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</si>
  <si>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</si>
  <si>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</si>
  <si>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</si>
  <si>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</si>
  <si>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</si>
  <si>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</si>
  <si>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</si>
  <si>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</si>
  <si>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</si>
  <si>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</si>
  <si>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</si>
  <si>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</si>
  <si>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</si>
  <si>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</si>
  <si>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</si>
  <si>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</si>
  <si>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</si>
  <si>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</si>
  <si>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</si>
  <si>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</si>
  <si>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</si>
  <si>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</si>
  <si>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</si>
  <si>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</si>
  <si>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</si>
  <si>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</si>
  <si>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</si>
  <si>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</si>
  <si>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</si>
  <si>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</si>
  <si>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</si>
  <si>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</si>
  <si>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</si>
  <si>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</si>
  <si>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</si>
  <si>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</si>
  <si>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</si>
  <si>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</si>
  <si>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</si>
  <si>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</si>
  <si>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</si>
  <si>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</si>
  <si>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</si>
  <si>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</si>
  <si>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</si>
  <si>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</si>
  <si>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</si>
  <si>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</si>
  <si>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</si>
  <si>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</si>
  <si>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</si>
  <si>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</si>
  <si>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</si>
  <si>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</si>
  <si>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</si>
  <si>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</si>
  <si>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</si>
  <si>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</si>
  <si>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</si>
  <si>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</si>
  <si>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</si>
  <si>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</si>
  <si>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</si>
  <si>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</si>
  <si>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</si>
  <si>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</si>
  <si>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</si>
  <si>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</si>
  <si>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</si>
  <si>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</si>
  <si>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</si>
  <si>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</si>
  <si>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</si>
  <si>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</si>
  <si>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</si>
  <si>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</si>
  <si>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</si>
  <si>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</si>
  <si>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</si>
  <si>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</si>
  <si>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</si>
  <si>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</si>
  <si>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</si>
  <si>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</si>
  <si>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</si>
  <si>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</si>
  <si>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</si>
  <si>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</si>
  <si>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</si>
  <si>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</si>
  <si>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</si>
  <si>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</si>
  <si>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</si>
  <si>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</si>
  <si>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</si>
  <si>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</si>
  <si>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</si>
  <si>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</si>
  <si>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</si>
  <si>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</si>
  <si>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</si>
  <si>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</si>
  <si>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</si>
  <si>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</si>
  <si>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</si>
  <si>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</si>
  <si>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</si>
  <si>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</si>
  <si>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</si>
  <si>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</si>
  <si>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</si>
  <si>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</si>
  <si>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</si>
  <si>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</si>
  <si>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</si>
  <si>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</si>
  <si>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</si>
  <si>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</si>
  <si>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</si>
  <si>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</si>
  <si>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</si>
  <si>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</si>
  <si>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</si>
  <si>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</si>
  <si>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</si>
  <si>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</si>
  <si>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</si>
  <si>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</si>
  <si>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</si>
  <si>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</si>
  <si>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</si>
  <si>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</si>
  <si>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</si>
  <si>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</si>
  <si>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</si>
  <si>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</si>
  <si>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</si>
  <si>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</si>
  <si>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</si>
  <si>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</si>
  <si>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</si>
  <si>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</si>
  <si>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</si>
  <si>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</si>
  <si>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</si>
  <si>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</si>
  <si>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</si>
  <si>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</si>
  <si>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</si>
  <si>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</si>
  <si>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</si>
  <si>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</si>
  <si>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</si>
  <si>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</si>
  <si>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</si>
  <si>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</si>
  <si>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</si>
  <si>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</si>
  <si>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</si>
  <si>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</si>
  <si>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</si>
  <si>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</si>
  <si>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</si>
  <si>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</si>
  <si>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</si>
  <si>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</si>
  <si>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</si>
  <si>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</si>
  <si>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</si>
  <si>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</si>
  <si>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</si>
  <si>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</si>
  <si>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</si>
  <si>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</si>
  <si>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</si>
  <si>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</si>
  <si>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</si>
  <si>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</si>
  <si>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</si>
  <si>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</si>
  <si>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</si>
  <si>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</si>
  <si>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</si>
  <si>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</si>
  <si>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</si>
  <si>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</si>
  <si>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</si>
  <si>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</si>
  <si>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</si>
  <si>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</si>
  <si>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</si>
  <si>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</si>
  <si>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</si>
  <si>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</si>
  <si>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</si>
  <si>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</si>
  <si>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</si>
  <si>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</si>
  <si>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</si>
  <si>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</si>
  <si>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</si>
  <si>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</si>
  <si>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</si>
  <si>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</si>
  <si>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</si>
  <si>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</si>
  <si>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</si>
  <si>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</si>
  <si>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</si>
  <si>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</si>
  <si>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</si>
  <si>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</si>
  <si>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</si>
  <si>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</si>
  <si>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</si>
  <si>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</si>
  <si>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</si>
  <si>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</si>
  <si>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</si>
  <si>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</si>
  <si>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</si>
  <si>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</si>
  <si>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</si>
  <si>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</si>
  <si>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</si>
  <si>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</si>
  <si>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</si>
  <si>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</si>
  <si>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</si>
  <si>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</si>
  <si>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</si>
  <si>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</si>
  <si>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</si>
  <si>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</si>
  <si>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</si>
  <si>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</si>
  <si>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</si>
  <si>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</si>
  <si>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</si>
  <si>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</si>
  <si>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</si>
  <si>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</si>
  <si>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</si>
  <si>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</si>
  <si>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</si>
  <si>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</si>
  <si>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</si>
  <si>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</si>
  <si>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</si>
  <si>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</si>
  <si>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</si>
  <si>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</si>
  <si>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</si>
  <si>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</si>
  <si>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</si>
  <si>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</si>
  <si>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</si>
  <si>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</si>
  <si>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</si>
  <si>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</si>
  <si>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</si>
  <si>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</si>
  <si>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</si>
  <si>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</si>
  <si>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</si>
  <si>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</si>
  <si>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</si>
  <si>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</si>
  <si>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</si>
  <si>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</si>
  <si>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</si>
  <si>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</si>
  <si>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</si>
  <si>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</si>
  <si>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</si>
  <si>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</si>
  <si>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</si>
  <si>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</si>
  <si>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</si>
  <si>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</si>
  <si>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</si>
  <si>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</si>
  <si>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</si>
  <si>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</si>
  <si>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</si>
  <si>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</si>
  <si>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</si>
  <si>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</si>
  <si>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</si>
  <si>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</si>
  <si>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</si>
  <si>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</si>
  <si>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</si>
  <si>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</si>
  <si>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</si>
  <si>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</si>
  <si>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</si>
  <si>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</si>
  <si>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</si>
  <si>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</si>
  <si>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</si>
  <si>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</si>
  <si>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</si>
  <si>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</si>
  <si>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</si>
  <si>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</si>
  <si>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</si>
  <si>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</si>
  <si>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</si>
  <si>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</si>
  <si>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</si>
  <si>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</si>
  <si>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</si>
  <si>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</si>
  <si>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</si>
  <si>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</si>
  <si>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</si>
  <si>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</si>
  <si>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</si>
  <si>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</si>
  <si>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</si>
  <si>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</si>
  <si>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</si>
  <si>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</si>
  <si>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</si>
  <si>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</si>
  <si>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</si>
  <si>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</si>
  <si>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</si>
  <si>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</si>
  <si>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</si>
  <si>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</si>
  <si>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</si>
  <si>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</si>
  <si>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</si>
  <si>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</si>
  <si>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</si>
  <si>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</si>
  <si>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</si>
  <si>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</si>
  <si>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</si>
  <si>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</si>
  <si>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</si>
  <si>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</si>
  <si>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</si>
  <si>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</si>
  <si>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</si>
  <si>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</si>
  <si>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</si>
  <si>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</si>
  <si>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</si>
  <si>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</si>
  <si>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</si>
  <si>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</si>
  <si>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</si>
  <si>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</si>
  <si>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</si>
  <si>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</si>
  <si>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</si>
  <si>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</si>
  <si>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</si>
  <si>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</si>
  <si>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</si>
  <si>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</si>
  <si>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</si>
  <si>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</si>
  <si>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</si>
  <si>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</si>
  <si>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</si>
  <si>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</si>
  <si>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</si>
  <si>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</si>
  <si>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</si>
  <si>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</si>
  <si>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</si>
  <si>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</si>
  <si>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</si>
  <si>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</si>
  <si>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</si>
  <si>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</si>
  <si>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</si>
  <si>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</si>
  <si>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</si>
  <si>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</si>
  <si>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</si>
  <si>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</si>
  <si>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</si>
  <si>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</si>
  <si>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</si>
  <si>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</si>
  <si>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</si>
  <si>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</si>
  <si>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</si>
  <si>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</si>
  <si>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</si>
  <si>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</si>
  <si>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</si>
  <si>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</si>
  <si>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</si>
  <si>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</si>
  <si>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</si>
  <si>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</si>
  <si>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</si>
  <si>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</si>
  <si>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</si>
  <si>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</si>
  <si>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</si>
  <si>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</si>
  <si>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</si>
  <si>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</si>
  <si>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</si>
  <si>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</si>
  <si>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</si>
  <si>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</si>
  <si>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</si>
  <si>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</si>
  <si>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</si>
  <si>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</si>
  <si>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</si>
  <si>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</si>
  <si>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</si>
  <si>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</si>
  <si>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</si>
  <si>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</si>
  <si>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</si>
  <si>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</si>
  <si>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</si>
  <si>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</si>
  <si>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</si>
  <si>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</si>
  <si>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</si>
  <si>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</si>
  <si>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</si>
  <si>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</si>
  <si>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</si>
  <si>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</si>
  <si>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</si>
  <si>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</si>
  <si>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</si>
  <si>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</si>
  <si>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</si>
  <si>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</si>
  <si>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</si>
  <si>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</si>
  <si>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</si>
  <si>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</si>
  <si>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</si>
  <si>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</si>
  <si>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</si>
  <si>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</si>
  <si>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</si>
  <si>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</si>
  <si>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</si>
  <si>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</si>
  <si>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</si>
  <si>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</si>
  <si>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</si>
  <si>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</si>
  <si>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</si>
  <si>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</si>
  <si>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</si>
  <si>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</si>
  <si>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</si>
  <si>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</si>
  <si>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</si>
  <si>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</si>
  <si>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</si>
  <si>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</si>
  <si>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</si>
  <si>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</si>
  <si>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</si>
  <si>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</si>
  <si>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</si>
  <si>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</si>
  <si>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</si>
  <si>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</si>
  <si>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</si>
  <si>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</si>
  <si>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</si>
  <si>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</si>
  <si>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</si>
  <si>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</si>
  <si>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</si>
  <si>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</si>
  <si>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</si>
  <si>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</si>
  <si>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</si>
  <si>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</si>
  <si>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</si>
  <si>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</si>
  <si>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</si>
  <si>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</si>
  <si>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</si>
  <si>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</si>
  <si>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</si>
  <si>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</si>
  <si>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</si>
  <si>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</si>
  <si>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</si>
  <si>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</si>
  <si>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</si>
  <si>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</si>
  <si>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</si>
  <si>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</si>
  <si>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</si>
  <si>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</si>
  <si>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</si>
  <si>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</si>
  <si>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</si>
  <si>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</si>
  <si>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</si>
  <si>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</si>
  <si>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</si>
  <si>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</si>
  <si>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</si>
  <si>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</si>
  <si>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</si>
  <si>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</si>
  <si>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</si>
  <si>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</si>
  <si>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</si>
  <si>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</si>
  <si>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</si>
  <si>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</si>
  <si>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</si>
  <si>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</si>
  <si>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</si>
  <si>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</si>
  <si>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</si>
  <si>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</si>
  <si>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</si>
  <si>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</si>
  <si>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</si>
  <si>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</si>
  <si>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</si>
  <si>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</si>
  <si>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</si>
  <si>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</si>
  <si>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</si>
  <si>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</si>
  <si>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</si>
  <si>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</si>
  <si>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</si>
  <si>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</si>
  <si>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</si>
  <si>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</si>
  <si>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</si>
  <si>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</si>
  <si>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</si>
  <si>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</si>
  <si>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</si>
  <si>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</si>
  <si>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</si>
  <si>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</si>
  <si>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</si>
  <si>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</si>
  <si>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</si>
  <si>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</si>
  <si>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</si>
  <si>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</si>
  <si>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</si>
  <si>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</si>
  <si>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</si>
  <si>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</si>
  <si>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</si>
  <si>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</si>
  <si>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</si>
  <si>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</si>
  <si>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</si>
  <si>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</si>
  <si>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</si>
  <si>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</si>
  <si>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</si>
  <si>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</si>
  <si>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</si>
  <si>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</si>
  <si>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</si>
  <si>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</si>
  <si>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</si>
  <si>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</si>
  <si>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</si>
  <si>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</si>
  <si>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</si>
  <si>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</si>
  <si>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</si>
  <si>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</si>
  <si>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</si>
  <si>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</si>
  <si>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</si>
  <si>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</si>
  <si>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</si>
  <si>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</si>
  <si>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</si>
  <si>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</si>
  <si>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</si>
  <si>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</si>
  <si>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</si>
  <si>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</si>
  <si>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</si>
  <si>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</si>
  <si>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</si>
  <si>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</si>
  <si>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</si>
  <si>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</si>
  <si>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</si>
  <si>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</si>
  <si>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</si>
  <si>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</si>
  <si>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</si>
  <si>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</si>
  <si>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</si>
  <si>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</si>
  <si>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</si>
  <si>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</si>
  <si>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</si>
  <si>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</si>
  <si>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</si>
  <si>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</si>
  <si>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</si>
  <si>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</si>
  <si>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</si>
  <si>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</si>
  <si>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</si>
  <si>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</si>
  <si>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</si>
  <si>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</si>
  <si>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</si>
  <si>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</si>
  <si>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</si>
  <si>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</si>
  <si>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</si>
  <si>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</si>
  <si>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</si>
  <si>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</si>
  <si>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</si>
  <si>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</si>
  <si>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</si>
  <si>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</si>
  <si>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</si>
  <si>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</si>
  <si>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</si>
  <si>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</si>
  <si>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</si>
  <si>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</si>
  <si>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</si>
  <si>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</si>
  <si>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</si>
  <si>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</si>
  <si>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</si>
  <si>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</si>
  <si>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</si>
  <si>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</si>
  <si>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</si>
  <si>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</si>
  <si>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</si>
  <si>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</si>
  <si>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</si>
  <si>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</si>
  <si>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</si>
  <si>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</si>
  <si>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</si>
  <si>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</si>
  <si>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</si>
  <si>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</si>
  <si>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</si>
  <si>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</si>
  <si>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</si>
  <si>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</si>
  <si>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</si>
  <si>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</si>
  <si>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</si>
  <si>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</si>
  <si>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</si>
  <si>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</si>
  <si>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</si>
  <si>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</si>
  <si>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</si>
  <si>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</si>
  <si>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</si>
  <si>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</si>
  <si>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</si>
  <si>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</si>
  <si>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</si>
  <si>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</si>
  <si>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</si>
  <si>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</si>
  <si>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</si>
  <si>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</si>
  <si>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</si>
  <si>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</si>
  <si>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</si>
  <si>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</si>
  <si>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</si>
  <si>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</si>
  <si>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</si>
  <si>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</si>
  <si>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</si>
  <si>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</si>
  <si>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</si>
  <si>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</si>
  <si>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</si>
  <si>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</si>
  <si>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</si>
  <si>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</si>
  <si>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</si>
  <si>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</si>
  <si>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</si>
  <si>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</si>
  <si>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</si>
  <si>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</si>
  <si>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</si>
  <si>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</si>
  <si>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</si>
  <si>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</si>
  <si>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</si>
  <si>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</si>
  <si>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</si>
  <si>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</si>
  <si>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</si>
  <si>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</si>
  <si>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</si>
  <si>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</si>
  <si>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</si>
  <si>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</si>
  <si>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</si>
  <si>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</si>
  <si>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</si>
  <si>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</si>
  <si>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</si>
  <si>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</si>
  <si>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</si>
  <si>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</si>
  <si>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</si>
  <si>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</si>
  <si>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</si>
  <si>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</si>
  <si>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</si>
  <si>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</si>
  <si>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</si>
  <si>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</si>
  <si>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</si>
  <si>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</si>
  <si>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</si>
  <si>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</si>
  <si>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</si>
  <si>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</si>
  <si>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</si>
  <si>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</si>
  <si>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</si>
  <si>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</si>
  <si>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</si>
  <si>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</si>
  <si>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</si>
  <si>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</si>
  <si>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</si>
  <si>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</si>
  <si>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</si>
  <si>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</si>
  <si>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</si>
  <si>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</si>
  <si>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</si>
  <si>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</si>
  <si>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</si>
  <si>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</si>
  <si>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</si>
  <si>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</si>
  <si>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</si>
  <si>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</si>
  <si>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</si>
  <si>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</si>
  <si>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</si>
  <si>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</si>
  <si>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</si>
  <si>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</si>
  <si>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</si>
  <si>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</si>
  <si>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</si>
  <si>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</si>
  <si>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</si>
  <si>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</si>
  <si>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</si>
  <si>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</si>
  <si>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</si>
  <si>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</si>
  <si>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</si>
  <si>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</si>
  <si>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</si>
  <si>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</si>
  <si>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</si>
  <si>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</si>
  <si>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</si>
  <si>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</si>
  <si>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</si>
  <si>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</si>
  <si>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</si>
  <si>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</si>
  <si>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</si>
  <si>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</si>
  <si>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</si>
  <si>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</si>
  <si>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</si>
  <si>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</si>
  <si>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</si>
  <si>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</si>
  <si>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</si>
  <si>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</si>
  <si>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</si>
  <si>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</si>
  <si>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</si>
  <si>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</si>
  <si>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</si>
  <si>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</si>
  <si>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</si>
  <si>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</si>
  <si>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</si>
  <si>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</si>
  <si>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</si>
  <si>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</si>
  <si>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</si>
  <si>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</si>
  <si>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</si>
  <si>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</si>
  <si>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</si>
  <si>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</si>
  <si>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</si>
  <si>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</si>
  <si>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</si>
  <si>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</si>
  <si>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</si>
  <si>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</si>
  <si>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</si>
  <si>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</si>
  <si>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</si>
  <si>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</si>
  <si>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</si>
  <si>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</si>
  <si>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</si>
  <si>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</si>
  <si>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</si>
  <si>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</si>
  <si>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</si>
  <si>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</si>
  <si>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</si>
  <si>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</si>
  <si>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</si>
  <si>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</si>
  <si>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</si>
  <si>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</si>
  <si>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</si>
  <si>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</si>
  <si>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</si>
  <si>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</si>
  <si>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</si>
  <si>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</si>
  <si>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</si>
  <si>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</si>
  <si>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</si>
  <si>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</si>
  <si>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</si>
  <si>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</si>
  <si>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</si>
  <si>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</si>
  <si>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</si>
  <si>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</si>
  <si>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</si>
  <si>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</si>
  <si>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</si>
  <si>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</si>
  <si>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</si>
  <si>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</si>
  <si>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</si>
  <si>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</si>
  <si>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</si>
  <si>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</si>
  <si>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</si>
  <si>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</si>
  <si>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</si>
  <si>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</si>
  <si>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</si>
  <si>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</si>
  <si>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</si>
  <si>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</si>
  <si>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</si>
  <si>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</si>
  <si>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</si>
  <si>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</si>
  <si>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</si>
  <si>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</si>
  <si>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</si>
  <si>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</si>
  <si>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</si>
  <si>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</si>
  <si>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</si>
  <si>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</si>
  <si>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</si>
  <si>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</si>
  <si>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</si>
  <si>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</si>
  <si>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</si>
  <si>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</si>
  <si>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</si>
  <si>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</si>
  <si>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</si>
  <si>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</si>
  <si>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</si>
  <si>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</si>
  <si>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</si>
  <si>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</si>
  <si>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</si>
  <si>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</si>
  <si>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</si>
  <si>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</si>
  <si>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</si>
  <si>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</si>
  <si>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</si>
  <si>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</si>
  <si>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</si>
  <si>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</si>
  <si>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</si>
  <si>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</si>
  <si>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</si>
  <si>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</si>
  <si>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</si>
  <si>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</si>
  <si>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</si>
  <si>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</si>
  <si>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</si>
  <si>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</si>
  <si>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</si>
  <si>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</si>
  <si>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</si>
  <si>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</si>
  <si>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</si>
  <si>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</si>
  <si>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</si>
  <si>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</si>
  <si>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</si>
  <si>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</si>
  <si>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</si>
  <si>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</si>
  <si>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</si>
  <si>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</si>
  <si>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</si>
  <si>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</si>
  <si>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</si>
  <si>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</si>
  <si>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</si>
  <si>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</si>
  <si>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</si>
  <si>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</si>
  <si>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</si>
  <si>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</si>
  <si>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</si>
  <si>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</si>
  <si>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</si>
  <si>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</si>
  <si>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</si>
  <si>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</si>
  <si>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</si>
  <si>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</si>
  <si>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</si>
  <si>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</si>
  <si>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</si>
  <si>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</si>
  <si>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</si>
  <si>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</si>
  <si>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</si>
  <si>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</si>
  <si>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</si>
  <si>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</si>
  <si>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</si>
  <si>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</si>
  <si>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</si>
  <si>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</si>
  <si>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</si>
  <si>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</si>
  <si>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</si>
  <si>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</si>
  <si>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</si>
  <si>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</si>
  <si>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</si>
  <si>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</si>
  <si>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</si>
  <si>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</si>
  <si>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</si>
  <si>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</si>
  <si>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</si>
  <si>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</si>
  <si>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</si>
  <si>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</si>
  <si>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</si>
  <si>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</si>
  <si>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</si>
  <si>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</si>
  <si>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</si>
  <si>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</si>
  <si>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</si>
  <si>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</si>
  <si>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</si>
  <si>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</si>
  <si>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</si>
  <si>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</si>
  <si>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</si>
  <si>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</si>
  <si>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</si>
  <si>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</si>
  <si>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</si>
  <si>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</si>
  <si>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</si>
  <si>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</si>
  <si>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</si>
  <si>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</si>
  <si>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</si>
  <si>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</si>
  <si>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</si>
  <si>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</si>
  <si>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</si>
  <si>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</si>
  <si>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</si>
  <si>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</si>
  <si>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</si>
  <si>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</si>
  <si>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</si>
  <si>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</si>
  <si>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</si>
  <si>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</si>
  <si>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</si>
  <si>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</si>
  <si>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</si>
  <si>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</si>
  <si>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</si>
  <si>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</si>
  <si>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</si>
  <si>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</si>
  <si>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</si>
  <si>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</si>
  <si>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</si>
  <si>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</si>
  <si>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</si>
  <si>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</si>
  <si>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</si>
  <si>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</si>
  <si>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</si>
  <si>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</si>
  <si>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</si>
  <si>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</si>
  <si>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</si>
  <si>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</si>
  <si>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</si>
  <si>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</si>
  <si>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</si>
  <si>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</si>
  <si>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</si>
  <si>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</si>
  <si>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</si>
  <si>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</si>
  <si>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</si>
  <si>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</si>
  <si>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</si>
  <si>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</si>
  <si>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</si>
  <si>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</si>
  <si>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</si>
  <si>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</si>
  <si>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</si>
  <si>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</si>
  <si>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</si>
  <si>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</si>
  <si>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</si>
  <si>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</si>
  <si>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</si>
  <si>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</si>
  <si>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</si>
  <si>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</si>
  <si>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</si>
  <si>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</si>
  <si>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</si>
  <si>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</si>
  <si>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</si>
  <si>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</si>
  <si>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</si>
  <si>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</si>
  <si>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</si>
  <si>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</si>
  <si>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</si>
  <si>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</si>
  <si>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</si>
  <si>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</si>
  <si>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</si>
  <si>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</si>
  <si>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</si>
  <si>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</si>
  <si>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</si>
  <si>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</si>
  <si>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</si>
  <si>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</si>
  <si>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</si>
  <si>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</si>
  <si>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</si>
  <si>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</si>
  <si>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</si>
  <si>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</si>
  <si>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</si>
  <si>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</si>
  <si>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</si>
  <si>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</si>
  <si>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</si>
  <si>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</si>
  <si>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</si>
  <si>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</si>
  <si>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</si>
  <si>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</si>
  <si>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</si>
  <si>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</si>
  <si>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</si>
  <si>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</si>
  <si>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</si>
  <si>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</si>
  <si>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</si>
  <si>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</si>
  <si>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</si>
  <si>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</si>
  <si>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</si>
  <si>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</si>
  <si>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</si>
  <si>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</si>
  <si>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</si>
  <si>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</si>
  <si>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</si>
  <si>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</si>
  <si>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</si>
  <si>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</si>
  <si>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</si>
  <si>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</si>
  <si>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</si>
  <si>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</si>
  <si>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</si>
  <si>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</si>
  <si>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</si>
  <si>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</si>
  <si>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</si>
  <si>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</si>
  <si>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</si>
  <si>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</si>
  <si>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</si>
  <si>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</si>
  <si>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</si>
  <si>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</si>
  <si>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</si>
  <si>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</si>
  <si>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</si>
  <si>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</si>
  <si>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</si>
  <si>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</si>
  <si>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</si>
  <si>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</si>
  <si>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</si>
  <si>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</si>
  <si>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</si>
  <si>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</si>
  <si>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</si>
  <si>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</si>
  <si>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</si>
  <si>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</si>
  <si>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</si>
  <si>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</si>
  <si>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</si>
  <si>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</si>
  <si>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</si>
  <si>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</si>
  <si>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</si>
  <si>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</si>
  <si>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</si>
  <si>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</si>
  <si>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</si>
  <si>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</si>
  <si>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</si>
  <si>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</si>
  <si>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</si>
  <si>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</si>
  <si>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</si>
  <si>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</si>
  <si>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</si>
  <si>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</si>
  <si>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</si>
  <si>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</si>
  <si>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</si>
  <si>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</si>
  <si>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</si>
  <si>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</si>
  <si>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</si>
  <si>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</si>
  <si>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</si>
  <si>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</si>
  <si>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</si>
  <si>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</si>
  <si>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</si>
  <si>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</si>
  <si>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</si>
  <si>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</si>
  <si>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</si>
  <si>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</si>
  <si>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</si>
  <si>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</si>
  <si>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</si>
  <si>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</si>
  <si>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</si>
  <si>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</si>
  <si>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</si>
  <si>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</si>
  <si>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</si>
  <si>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</si>
  <si>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</si>
  <si>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</si>
  <si>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</si>
  <si>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</si>
  <si>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</si>
  <si>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</si>
  <si>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</si>
  <si>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</si>
  <si>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</si>
  <si>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</si>
  <si>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</si>
  <si>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</si>
  <si>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</si>
  <si>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</si>
  <si>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</si>
  <si>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</si>
  <si>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</si>
  <si>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</si>
  <si>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</si>
  <si>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</si>
  <si>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</si>
  <si>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</si>
  <si>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</si>
  <si>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</si>
  <si>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</si>
  <si>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</si>
  <si>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</si>
  <si>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</si>
  <si>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</si>
  <si>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</si>
  <si>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</si>
  <si>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</si>
  <si>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</si>
  <si>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</si>
  <si>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</si>
  <si>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</si>
  <si>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</si>
  <si>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</si>
  <si>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</si>
  <si>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</si>
  <si>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</si>
  <si>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</si>
  <si>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</si>
  <si>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</si>
  <si>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</si>
  <si>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</si>
  <si>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</si>
  <si>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</si>
  <si>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</si>
  <si>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</si>
  <si>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</si>
  <si>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</si>
  <si>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</si>
  <si>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</si>
  <si>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</si>
  <si>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</si>
  <si>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</si>
  <si>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</si>
  <si>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</si>
  <si>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</si>
  <si>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</si>
  <si>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</si>
  <si>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</si>
  <si>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</si>
  <si>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</si>
  <si>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</si>
  <si>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</si>
  <si>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</si>
  <si>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</si>
  <si>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</si>
  <si>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</si>
  <si>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</si>
  <si>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</si>
  <si>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</si>
  <si>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</si>
  <si>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</si>
  <si>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</si>
  <si>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</si>
  <si>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</si>
  <si>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</si>
  <si>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</si>
  <si>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</si>
  <si>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</si>
  <si>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</si>
  <si>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</si>
  <si>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</si>
  <si>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</si>
  <si>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</si>
  <si>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</si>
  <si>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</si>
  <si>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</si>
  <si>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</si>
  <si>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</si>
  <si>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</si>
  <si>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</si>
  <si>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</si>
  <si>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</si>
  <si>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</si>
  <si>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</si>
  <si>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</si>
  <si>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</si>
  <si>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</si>
  <si>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</si>
  <si>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</si>
  <si>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</si>
  <si>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</si>
  <si>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</si>
  <si>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</si>
  <si>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</si>
  <si>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</si>
  <si>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</si>
  <si>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</si>
  <si>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</si>
  <si>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</si>
  <si>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</si>
  <si>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</si>
  <si>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</si>
  <si>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</si>
  <si>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</si>
  <si>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</si>
  <si>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</si>
  <si>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</si>
  <si>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</si>
  <si>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</si>
  <si>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</si>
  <si>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</si>
  <si>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</si>
  <si>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</si>
  <si>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</si>
  <si>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</si>
  <si>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</si>
  <si>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</si>
  <si>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</si>
  <si>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</si>
  <si>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</si>
  <si>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</si>
  <si>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</si>
  <si>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</si>
  <si>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</si>
  <si>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</si>
  <si>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</si>
  <si>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</si>
  <si>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</si>
  <si>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</si>
  <si>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</si>
  <si>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</si>
  <si>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</si>
  <si>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</si>
  <si>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</si>
  <si>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</si>
  <si>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</si>
  <si>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</si>
  <si>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</si>
  <si>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</si>
  <si>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</si>
  <si>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</si>
  <si>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</si>
  <si>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</si>
  <si>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</si>
  <si>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</si>
  <si>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</si>
  <si>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</si>
  <si>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</si>
  <si>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</si>
  <si>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</si>
  <si>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</si>
  <si>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</si>
  <si>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</si>
  <si>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</si>
  <si>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</si>
  <si>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</si>
  <si>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</si>
  <si>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</si>
  <si>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</si>
  <si>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</si>
  <si>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</si>
  <si>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</si>
  <si>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</si>
  <si>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</si>
  <si>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</si>
  <si>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</si>
  <si>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</si>
  <si>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</si>
  <si>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</si>
  <si>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</si>
  <si>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</si>
  <si>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</si>
  <si>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</si>
  <si>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</si>
  <si>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</si>
  <si>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</si>
  <si>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</si>
  <si>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</si>
  <si>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</si>
  <si>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</si>
  <si>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</si>
  <si>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</si>
  <si>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</si>
  <si>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</si>
  <si>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</si>
  <si>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</si>
  <si>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</si>
  <si>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</si>
  <si>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</si>
  <si>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</si>
  <si>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</si>
  <si>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</si>
  <si>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</si>
  <si>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</si>
  <si>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</si>
  <si>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</si>
  <si>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</si>
  <si>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</si>
  <si>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</si>
  <si>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</si>
  <si>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</si>
  <si>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</si>
  <si>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</si>
  <si>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</si>
  <si>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</si>
  <si>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</si>
  <si>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</si>
  <si>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</si>
  <si>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</si>
  <si>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</si>
  <si>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</si>
  <si>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</si>
  <si>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</si>
  <si>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</si>
  <si>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</si>
  <si>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</si>
  <si>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</si>
  <si>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</si>
  <si>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</si>
  <si>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</si>
  <si>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</si>
  <si>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</si>
  <si>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</si>
  <si>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</si>
  <si>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</si>
  <si>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</si>
  <si>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</si>
  <si>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</si>
  <si>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</si>
  <si>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</si>
  <si>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</si>
  <si>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</si>
  <si>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</si>
  <si>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</si>
  <si>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</si>
  <si>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</si>
  <si>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</si>
  <si>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</si>
  <si>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</si>
  <si>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</si>
  <si>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</si>
  <si>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</si>
  <si>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</si>
  <si>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</si>
  <si>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</si>
  <si>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</si>
  <si>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</si>
  <si>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</si>
  <si>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</si>
  <si>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</si>
  <si>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</si>
  <si>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</si>
  <si>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</si>
  <si>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</si>
  <si>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</si>
  <si>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</si>
  <si>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</si>
  <si>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</si>
  <si>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</si>
  <si>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</si>
  <si>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</si>
  <si>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</si>
  <si>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</si>
  <si>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</si>
  <si>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</si>
  <si>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</si>
  <si>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</si>
  <si>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</si>
  <si>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</si>
  <si>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</si>
  <si>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</si>
  <si>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</si>
  <si>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</si>
  <si>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</si>
  <si>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</si>
  <si>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</si>
  <si>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</si>
  <si>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</si>
  <si>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</si>
  <si>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</si>
  <si>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</si>
  <si>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</si>
  <si>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</si>
  <si>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</si>
  <si>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</si>
  <si>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</si>
  <si>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</si>
  <si>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</si>
  <si>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</si>
  <si>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</si>
  <si>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</si>
  <si>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</si>
  <si>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</si>
  <si>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</si>
  <si>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</si>
  <si>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</si>
  <si>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</si>
  <si>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</si>
  <si>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</si>
  <si>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</si>
  <si>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</si>
  <si>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</si>
  <si>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</si>
  <si>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</si>
  <si>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</si>
  <si>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</si>
  <si>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</si>
  <si>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</si>
  <si>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</si>
  <si>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</si>
  <si>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</si>
  <si>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</si>
  <si>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</si>
  <si>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</si>
  <si>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</si>
  <si>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</si>
  <si>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</si>
  <si>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</si>
  <si>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</si>
  <si>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</si>
  <si>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</si>
  <si>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</si>
  <si>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</si>
  <si>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</si>
  <si>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</si>
  <si>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</si>
  <si>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</si>
  <si>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</si>
  <si>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</si>
  <si>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</si>
  <si>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</si>
  <si>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</si>
  <si>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</si>
  <si>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</si>
  <si>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</si>
  <si>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</si>
  <si>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</si>
  <si>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</si>
  <si>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</si>
  <si>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</si>
  <si>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</si>
  <si>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</si>
  <si>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</si>
  <si>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</si>
  <si>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</si>
  <si>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</si>
  <si>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</si>
  <si>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</si>
  <si>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</si>
  <si>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</si>
  <si>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</si>
  <si>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</si>
  <si>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</si>
  <si>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</si>
  <si>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</si>
  <si>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</si>
  <si>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</si>
  <si>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</si>
  <si>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</si>
  <si>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</si>
  <si>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</si>
  <si>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</si>
  <si>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</si>
  <si>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</si>
  <si>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</si>
  <si>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</si>
  <si>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</si>
  <si>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</si>
  <si>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</si>
  <si>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</si>
  <si>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</si>
  <si>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</si>
  <si>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</si>
  <si>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</si>
  <si>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</si>
  <si>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</si>
  <si>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</si>
  <si>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</si>
  <si>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</si>
  <si>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</si>
  <si>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</si>
  <si>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</si>
  <si>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</si>
  <si>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</si>
  <si>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</si>
  <si>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</si>
  <si>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</si>
  <si>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</si>
  <si>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</si>
  <si>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</si>
  <si>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</si>
  <si>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</si>
  <si>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</si>
  <si>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</si>
  <si>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</si>
  <si>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</si>
  <si>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</si>
  <si>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</si>
  <si>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</si>
  <si>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</si>
  <si>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</si>
  <si>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</si>
  <si>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</si>
  <si>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</si>
  <si>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</si>
  <si>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</si>
  <si>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</si>
  <si>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</si>
  <si>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</si>
  <si>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</si>
  <si>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</si>
  <si>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</si>
  <si>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</si>
  <si>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</si>
  <si>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</si>
  <si>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</si>
  <si>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</si>
  <si>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</si>
  <si>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</si>
  <si>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</si>
  <si>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</si>
  <si>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</si>
  <si>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</si>
  <si>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</si>
  <si>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</si>
  <si>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</si>
  <si>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</si>
  <si>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</si>
  <si>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</si>
  <si>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</si>
  <si>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</si>
  <si>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</si>
  <si>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</si>
  <si>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</si>
  <si>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</si>
  <si>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</si>
  <si>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</si>
  <si>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</si>
  <si>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</si>
  <si>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</si>
  <si>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</si>
  <si>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</si>
  <si>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</si>
  <si>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</si>
  <si>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</si>
  <si>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</si>
  <si>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</si>
  <si>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</si>
  <si>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</si>
  <si>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</si>
  <si>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</si>
  <si>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</si>
  <si>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</si>
  <si>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</si>
  <si>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</si>
  <si>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</si>
  <si>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</si>
  <si>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</si>
  <si>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</si>
  <si>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</si>
  <si>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</si>
  <si>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</si>
  <si>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</si>
  <si>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</si>
  <si>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</si>
  <si>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</si>
  <si>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</si>
  <si>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</si>
  <si>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</si>
  <si>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</si>
  <si>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</si>
  <si>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</si>
  <si>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</si>
  <si>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</si>
  <si>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</si>
  <si>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</si>
  <si>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</si>
  <si>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</si>
  <si>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</si>
  <si>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</si>
  <si>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</si>
  <si>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</si>
  <si>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</si>
  <si>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</si>
  <si>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</si>
  <si>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</si>
  <si>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</si>
  <si>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</si>
  <si>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</si>
  <si>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</si>
  <si>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</si>
  <si>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</si>
  <si>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</si>
  <si>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</si>
  <si>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</si>
  <si>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</si>
  <si>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</si>
  <si>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</si>
  <si>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</si>
  <si>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</si>
  <si>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</si>
  <si>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</si>
  <si>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</si>
  <si>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</si>
  <si>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</si>
  <si>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</si>
  <si>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</si>
  <si>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</si>
  <si>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</si>
  <si>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</si>
  <si>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</si>
  <si>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</si>
  <si>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</si>
  <si>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</si>
  <si>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</si>
  <si>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</si>
  <si>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</si>
  <si>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</si>
  <si>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</si>
  <si>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</si>
  <si>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</si>
  <si>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</si>
  <si>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</si>
  <si>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</si>
  <si>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</si>
  <si>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</si>
  <si>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</si>
  <si>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</si>
  <si>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</si>
  <si>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</si>
  <si>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</si>
  <si>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</si>
  <si>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</si>
  <si>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</si>
  <si>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</si>
  <si>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</si>
  <si>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</si>
  <si>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</si>
  <si>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</si>
  <si>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</si>
  <si>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</si>
  <si>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</si>
  <si>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</si>
  <si>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</si>
  <si>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</si>
  <si>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</si>
  <si>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</si>
  <si>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</si>
  <si>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</si>
  <si>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</si>
  <si>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</si>
  <si>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</si>
  <si>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</si>
  <si>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</si>
  <si>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</si>
  <si>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</si>
  <si>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</si>
  <si>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</si>
  <si>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</si>
  <si>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</si>
  <si>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</si>
  <si>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</si>
  <si>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</si>
  <si>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</si>
  <si>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</si>
  <si>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</si>
  <si>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</si>
  <si>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</si>
  <si>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</si>
  <si>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</si>
  <si>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</si>
  <si>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</si>
  <si>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</si>
  <si>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</si>
  <si>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</si>
  <si>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</si>
  <si>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</si>
  <si>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</si>
  <si>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</si>
  <si>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</si>
  <si>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</si>
  <si>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</si>
  <si>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</si>
  <si>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</si>
  <si>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</si>
  <si>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</si>
  <si>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</si>
  <si>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</si>
  <si>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</si>
  <si>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</si>
  <si>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</si>
  <si>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</si>
  <si>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</si>
  <si>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</si>
  <si>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</si>
  <si>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</si>
  <si>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</si>
  <si>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</si>
  <si>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</si>
  <si>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</si>
  <si>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</si>
  <si>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</si>
  <si>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</si>
  <si>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</si>
  <si>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</si>
  <si>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</si>
  <si>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</si>
  <si>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</si>
  <si>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</si>
  <si>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</si>
  <si>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</si>
  <si>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</si>
  <si>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</si>
  <si>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</si>
  <si>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</si>
  <si>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</si>
  <si>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</si>
  <si>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</si>
  <si>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</si>
  <si>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</si>
  <si>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</si>
  <si>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</si>
  <si>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</si>
  <si>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</si>
  <si>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</si>
  <si>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</si>
  <si>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</si>
  <si>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</si>
  <si>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</si>
  <si>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</si>
  <si>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</si>
  <si>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</si>
  <si>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</si>
  <si>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</si>
  <si>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</si>
  <si>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</si>
  <si>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</si>
  <si>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</si>
  <si>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</si>
  <si>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</si>
  <si>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</si>
  <si>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</si>
  <si>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</si>
  <si>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</si>
  <si>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</si>
  <si>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</si>
  <si>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</si>
  <si>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</si>
  <si>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</si>
  <si>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</si>
  <si>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</si>
  <si>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</si>
  <si>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</si>
  <si>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</si>
  <si>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</si>
  <si>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</si>
  <si>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</si>
  <si>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</si>
  <si>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</si>
  <si>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</si>
  <si>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</si>
  <si>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</si>
  <si>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</si>
  <si>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</si>
  <si>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</si>
  <si>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</si>
  <si>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</si>
  <si>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</si>
  <si>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</si>
  <si>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</si>
  <si>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</si>
  <si>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</si>
  <si>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</si>
  <si>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</si>
  <si>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</si>
  <si>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</si>
  <si>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</si>
  <si>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</si>
  <si>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</si>
  <si>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</si>
  <si>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</si>
  <si>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</si>
  <si>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</si>
  <si>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</si>
  <si>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</si>
  <si>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</si>
  <si>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</si>
  <si>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</si>
  <si>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</si>
  <si>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</si>
  <si>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</si>
  <si>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</si>
  <si>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</si>
  <si>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</si>
  <si>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</si>
  <si>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</si>
  <si>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</si>
  <si>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</si>
  <si>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</si>
  <si>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</si>
  <si>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</si>
  <si>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</si>
  <si>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</si>
  <si>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</si>
  <si>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</si>
  <si>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</si>
  <si>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</si>
  <si>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</si>
  <si>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</si>
  <si>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</si>
  <si>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</si>
  <si>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</si>
  <si>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</si>
  <si>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</si>
  <si>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</si>
  <si>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</si>
  <si>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</si>
  <si>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</si>
  <si>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</si>
  <si>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</si>
  <si>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</si>
  <si>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</si>
  <si>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</si>
  <si>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</si>
  <si>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</si>
  <si>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</si>
  <si>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</si>
  <si>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</si>
  <si>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</si>
  <si>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</si>
  <si>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</si>
  <si>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</si>
  <si>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</si>
  <si>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</si>
  <si>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</si>
  <si>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</si>
  <si>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</si>
  <si>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</si>
  <si>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</si>
  <si>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</si>
  <si>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</si>
  <si>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</si>
  <si>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</si>
  <si>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</si>
  <si>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</si>
  <si>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</si>
  <si>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</si>
  <si>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</si>
  <si>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</si>
  <si>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</si>
  <si>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</si>
  <si>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</si>
  <si>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</si>
  <si>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</si>
  <si>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</si>
  <si>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</si>
  <si>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</si>
  <si>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</si>
  <si>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</si>
  <si>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</si>
  <si>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</si>
  <si>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</si>
  <si>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</si>
  <si>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</si>
  <si>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</si>
  <si>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</si>
  <si>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</si>
  <si>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</si>
  <si>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</si>
  <si>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</si>
  <si>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</si>
  <si>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</si>
  <si>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</si>
  <si>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</si>
  <si>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</si>
  <si>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</si>
  <si>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</si>
  <si>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</si>
  <si>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</si>
  <si>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</si>
  <si>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</si>
  <si>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</si>
  <si>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</si>
  <si>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</si>
  <si>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</si>
  <si>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</si>
  <si>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</si>
  <si>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</si>
  <si>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</si>
  <si>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</si>
  <si>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</si>
  <si>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</si>
  <si>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</si>
  <si>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</si>
  <si>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</si>
  <si>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</si>
  <si>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</si>
  <si>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</si>
  <si>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</si>
  <si>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</si>
  <si>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</si>
  <si>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</si>
  <si>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</si>
  <si>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</si>
  <si>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</si>
  <si>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</si>
  <si>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</si>
  <si>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</si>
  <si>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</si>
  <si>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</si>
  <si>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</si>
  <si>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</si>
  <si>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</si>
  <si>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</si>
  <si>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</si>
  <si>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</si>
  <si>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</si>
  <si>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</si>
  <si>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</si>
  <si>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</si>
  <si>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</si>
  <si>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</si>
  <si>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</si>
  <si>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</si>
  <si>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</si>
  <si>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</si>
  <si>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</si>
  <si>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</si>
  <si>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</si>
  <si>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</si>
  <si>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</si>
  <si>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</si>
  <si>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</si>
  <si>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</si>
  <si>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</si>
  <si>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</si>
  <si>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</si>
  <si>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</si>
  <si>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</si>
  <si>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</si>
  <si>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</si>
  <si>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</si>
  <si>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</si>
  <si>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</si>
  <si>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</si>
  <si>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</si>
  <si>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</si>
  <si>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</si>
  <si>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</si>
  <si>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</si>
  <si>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</si>
  <si>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</si>
  <si>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</si>
  <si>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</si>
  <si>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</si>
  <si>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</si>
  <si>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</si>
  <si>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</si>
  <si>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</si>
  <si>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</si>
  <si>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</si>
  <si>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</si>
  <si>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</si>
  <si>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</si>
  <si>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</si>
  <si>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</si>
  <si>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</si>
  <si>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</si>
  <si>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</si>
  <si>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</si>
  <si>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</si>
  <si>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</si>
  <si>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</si>
  <si>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</si>
  <si>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</si>
  <si>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</si>
  <si>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</si>
  <si>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</si>
  <si>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</si>
  <si>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</si>
  <si>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</si>
  <si>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</si>
  <si>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</si>
  <si>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</si>
  <si>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</si>
  <si>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</si>
  <si>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</si>
  <si>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</si>
  <si>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</si>
  <si>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</si>
  <si>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</si>
  <si>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</si>
  <si>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</si>
  <si>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</si>
  <si>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</si>
  <si>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</si>
  <si>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</si>
  <si>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</si>
  <si>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</si>
  <si>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</si>
  <si>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</si>
  <si>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</si>
  <si>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</si>
  <si>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</si>
  <si>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</si>
  <si>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</si>
  <si>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</si>
  <si>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</si>
  <si>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</si>
  <si>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</si>
  <si>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</si>
  <si>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</si>
  <si>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</si>
  <si>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</si>
  <si>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</si>
  <si>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</si>
  <si>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</si>
  <si>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</si>
  <si>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</si>
  <si>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</si>
  <si>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</si>
  <si>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</si>
  <si>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</si>
  <si>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</si>
  <si>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</si>
  <si>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</si>
  <si>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</si>
  <si>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</si>
  <si>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</si>
  <si>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</si>
  <si>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</si>
  <si>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</si>
  <si>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</si>
  <si>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</si>
  <si>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</si>
  <si>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</si>
  <si>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</si>
  <si>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</si>
  <si>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</si>
  <si>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</si>
  <si>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</si>
  <si>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</si>
  <si>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</si>
  <si>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</si>
  <si>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</si>
  <si>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</si>
  <si>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</si>
  <si>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</si>
  <si>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</si>
  <si>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</si>
  <si>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</si>
  <si>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</si>
  <si>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</si>
  <si>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</si>
  <si>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</si>
  <si>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</si>
  <si>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</si>
  <si>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</si>
  <si>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</si>
  <si>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</si>
  <si>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</si>
  <si>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</si>
  <si>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</si>
  <si>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</si>
  <si>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</si>
  <si>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</si>
  <si>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</si>
  <si>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</si>
  <si>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</si>
  <si>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</si>
  <si>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</si>
  <si>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</si>
  <si>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</si>
  <si>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</si>
  <si>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</si>
  <si>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</si>
  <si>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</si>
  <si>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</si>
  <si>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</si>
  <si>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</si>
  <si>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</si>
  <si>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</si>
  <si>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</si>
  <si>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</si>
  <si>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</si>
  <si>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</si>
  <si>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</si>
  <si>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</si>
  <si>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</si>
  <si>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</si>
  <si>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</si>
  <si>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</si>
  <si>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</si>
  <si>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</si>
  <si>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</si>
  <si>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</si>
  <si>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</si>
  <si>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</si>
  <si>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</si>
  <si>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</si>
  <si>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</si>
  <si>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</si>
  <si>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</si>
  <si>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</si>
  <si>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</si>
  <si>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</si>
  <si>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</si>
  <si>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</si>
  <si>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</si>
  <si>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</si>
  <si>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</si>
  <si>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</si>
  <si>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</si>
  <si>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</si>
  <si>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</si>
  <si>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</si>
  <si>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</si>
  <si>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</si>
  <si>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</si>
  <si>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</si>
  <si>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</si>
  <si>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</si>
  <si>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</si>
  <si>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</si>
  <si>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</si>
  <si>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</si>
  <si>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</si>
  <si>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</si>
  <si>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</si>
  <si>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</si>
  <si>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</si>
  <si>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</si>
  <si>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</si>
  <si>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</si>
  <si>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</si>
  <si>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</si>
  <si>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</si>
  <si>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</si>
  <si>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</si>
  <si>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</si>
  <si>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</si>
  <si>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</si>
  <si>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</si>
  <si>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</si>
  <si>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</si>
  <si>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</si>
  <si>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</si>
  <si>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</si>
  <si>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</si>
  <si>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</si>
  <si>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</si>
  <si>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</si>
  <si>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</si>
  <si>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</si>
  <si>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</si>
  <si>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</si>
  <si>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</si>
  <si>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</si>
  <si>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</si>
  <si>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</si>
  <si>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</si>
  <si>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</si>
  <si>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</si>
  <si>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</si>
  <si>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</si>
  <si>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</si>
  <si>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</si>
  <si>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</si>
  <si>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</si>
  <si>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</si>
  <si>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</si>
  <si>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</si>
  <si>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</si>
  <si>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</si>
  <si>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</si>
  <si>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</si>
  <si>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</si>
  <si>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</si>
  <si>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</si>
  <si>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</si>
  <si>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</si>
  <si>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</si>
  <si>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</si>
  <si>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</si>
  <si>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</si>
  <si>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</si>
  <si>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</si>
  <si>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</si>
  <si>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</si>
  <si>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</si>
  <si>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</si>
  <si>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</si>
  <si>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</si>
  <si>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</si>
  <si>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</si>
  <si>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</si>
  <si>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</si>
  <si>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</si>
  <si>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</si>
  <si>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</si>
  <si>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</si>
  <si>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</si>
  <si>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</si>
  <si>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</si>
  <si>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</si>
  <si>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</si>
  <si>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</si>
  <si>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</si>
  <si>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</si>
  <si>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</si>
  <si>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</si>
  <si>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</si>
  <si>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</si>
  <si>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</si>
  <si>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</si>
  <si>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</si>
  <si>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</si>
  <si>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</si>
  <si>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</si>
  <si>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</si>
  <si>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</si>
  <si>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</si>
  <si>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</si>
  <si>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</si>
  <si>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</si>
  <si>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</si>
  <si>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</si>
  <si>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</si>
  <si>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</si>
  <si>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</si>
  <si>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</si>
  <si>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</si>
  <si>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</si>
  <si>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</si>
  <si>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</si>
  <si>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</si>
  <si>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</si>
  <si>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</si>
  <si>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</si>
  <si>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</si>
  <si>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</si>
  <si>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</si>
  <si>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</si>
  <si>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</si>
  <si>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</si>
  <si>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</si>
  <si>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</si>
  <si>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</si>
  <si>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</si>
  <si>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</si>
  <si>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</si>
  <si>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</si>
  <si>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</si>
  <si>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</si>
  <si>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</si>
  <si>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</si>
  <si>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</si>
  <si>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</si>
  <si>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</si>
  <si>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</si>
  <si>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</si>
  <si>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</si>
  <si>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</si>
  <si>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</si>
  <si>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</si>
  <si>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</si>
  <si>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</si>
  <si>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</si>
  <si>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</si>
  <si>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</si>
  <si>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</si>
  <si>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</si>
  <si>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</si>
  <si>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</si>
  <si>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</si>
  <si>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</si>
  <si>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</si>
  <si>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</si>
  <si>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</si>
  <si>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</si>
  <si>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</si>
  <si>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</si>
  <si>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</si>
  <si>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</si>
  <si>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</si>
  <si>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</si>
  <si>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</si>
  <si>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</si>
  <si>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</si>
  <si>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</si>
  <si>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</si>
  <si>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</si>
  <si>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</si>
  <si>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</si>
  <si>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</si>
  <si>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</si>
  <si>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</si>
  <si>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</si>
  <si>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</si>
  <si>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</si>
  <si>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</si>
  <si>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</si>
  <si>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</si>
  <si>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</si>
  <si>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</si>
  <si>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</si>
  <si>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</si>
  <si>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</si>
  <si>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</si>
  <si>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</si>
  <si>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</si>
  <si>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</si>
  <si>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</si>
  <si>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</si>
  <si>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</si>
  <si>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</si>
  <si>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</si>
  <si>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</si>
  <si>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</si>
  <si>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</si>
  <si>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</si>
  <si>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</si>
  <si>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</si>
  <si>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</si>
  <si>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</si>
  <si>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</si>
  <si>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</si>
  <si>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</si>
  <si>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</si>
  <si>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</si>
  <si>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</si>
  <si>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</si>
  <si>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</si>
  <si>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</si>
  <si>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</si>
  <si>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</si>
  <si>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</si>
  <si>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</si>
  <si>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</si>
  <si>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</si>
  <si>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</si>
  <si>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</si>
  <si>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</si>
  <si>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</si>
  <si>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</si>
  <si>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</si>
  <si>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</si>
  <si>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</si>
  <si>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</si>
  <si>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</si>
  <si>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</si>
  <si>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</si>
  <si>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</si>
  <si>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</si>
  <si>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</si>
  <si>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</si>
  <si>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</si>
  <si>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</si>
  <si>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</si>
  <si>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</si>
  <si>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</si>
  <si>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</si>
  <si>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</si>
  <si>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</si>
  <si>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</si>
  <si>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</si>
  <si>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</si>
  <si>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</si>
  <si>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</si>
  <si>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</si>
  <si>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</si>
  <si>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</si>
  <si>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</si>
  <si>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</si>
  <si>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</si>
  <si>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</si>
  <si>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</si>
  <si>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</si>
  <si>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</si>
  <si>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</si>
  <si>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</si>
  <si>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</si>
  <si>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</si>
  <si>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</si>
  <si>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</si>
  <si>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</si>
  <si>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</si>
  <si>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</si>
  <si>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</si>
  <si>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</si>
  <si>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</si>
  <si>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</si>
  <si>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</si>
  <si>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</si>
  <si>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</si>
  <si>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</si>
  <si>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</si>
  <si>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</si>
  <si>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</si>
  <si>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</si>
  <si>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</si>
  <si>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</si>
  <si>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</si>
  <si>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</si>
  <si>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</si>
  <si>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</si>
  <si>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</si>
  <si>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</si>
  <si>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</si>
  <si>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</si>
  <si>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</si>
  <si>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</si>
  <si>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</si>
  <si>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</si>
  <si>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</si>
  <si>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</si>
  <si>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</si>
  <si>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</si>
  <si>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</si>
  <si>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</si>
  <si>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</si>
  <si>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</si>
  <si>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</si>
  <si>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</si>
  <si>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</si>
  <si>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</si>
  <si>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</si>
  <si>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</si>
  <si>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</si>
  <si>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</si>
  <si>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</si>
  <si>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</si>
  <si>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</si>
  <si>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</si>
  <si>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</si>
  <si>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</si>
  <si>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</si>
  <si>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</si>
  <si>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</si>
  <si>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</si>
  <si>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</si>
  <si>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</si>
  <si>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</si>
  <si>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</si>
  <si>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</si>
  <si>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</si>
  <si>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</si>
  <si>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</si>
  <si>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</si>
  <si>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</si>
  <si>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</si>
  <si>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</si>
  <si>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</si>
  <si>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</si>
  <si>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</si>
  <si>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</si>
  <si>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</si>
  <si>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</si>
  <si>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</si>
  <si>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</si>
  <si>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</si>
  <si>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</si>
  <si>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</si>
  <si>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</si>
  <si>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</si>
  <si>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</si>
  <si>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</si>
  <si>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</si>
  <si>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</si>
  <si>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</si>
  <si>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</si>
  <si>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</si>
  <si>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</si>
  <si>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</si>
  <si>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</si>
  <si>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</si>
  <si>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</si>
  <si>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</si>
  <si>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</si>
  <si>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</si>
  <si>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</si>
  <si>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</si>
  <si>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</si>
  <si>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</si>
  <si>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</si>
  <si>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</si>
  <si>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</si>
  <si>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</si>
  <si>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</si>
  <si>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</si>
  <si>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</si>
  <si>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</si>
  <si>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</si>
  <si>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</si>
  <si>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</si>
  <si>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</si>
  <si>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</si>
  <si>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</si>
  <si>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</si>
  <si>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</si>
  <si>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</si>
  <si>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</si>
  <si>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</si>
  <si>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</si>
  <si>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</si>
  <si>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</si>
  <si>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</si>
  <si>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</si>
  <si>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</si>
  <si>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</si>
  <si>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</si>
  <si>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</si>
  <si>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</si>
  <si>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</si>
  <si>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</si>
  <si>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</si>
  <si>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</si>
  <si>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</si>
  <si>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</si>
  <si>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</si>
  <si>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</si>
  <si>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</si>
  <si>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</si>
  <si>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</si>
  <si>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</si>
  <si>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</si>
  <si>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</si>
  <si>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</si>
  <si>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</si>
  <si>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</si>
  <si>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</si>
  <si>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</si>
  <si>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</si>
  <si>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</si>
  <si>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</si>
  <si>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</si>
  <si>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</si>
  <si>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</si>
  <si>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</si>
  <si>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</si>
  <si>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</si>
  <si>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</si>
  <si>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</si>
  <si>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</si>
  <si>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</si>
  <si>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</si>
  <si>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</si>
  <si>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</si>
  <si>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</si>
  <si>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</si>
  <si>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</si>
  <si>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</si>
  <si>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</si>
  <si>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</si>
  <si>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</si>
  <si>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</si>
  <si>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</si>
  <si>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</si>
  <si>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</si>
  <si>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</si>
  <si>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</si>
  <si>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</si>
  <si>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</si>
  <si>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</si>
  <si>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</si>
  <si>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</si>
  <si>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</si>
  <si>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</si>
  <si>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</si>
  <si>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</si>
  <si>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</si>
  <si>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</si>
  <si>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</si>
  <si>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</si>
  <si>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</si>
  <si>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</si>
  <si>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</si>
  <si>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</si>
  <si>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</si>
  <si>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</si>
  <si>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</si>
  <si>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</si>
  <si>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</si>
  <si>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</si>
  <si>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</si>
  <si>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</si>
  <si>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</si>
  <si>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</si>
  <si>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</si>
  <si>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</si>
  <si>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</si>
  <si>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</si>
  <si>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</si>
  <si>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</si>
  <si>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</si>
  <si>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</si>
  <si>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</si>
  <si>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</si>
  <si>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</si>
  <si>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</si>
  <si>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</si>
  <si>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</si>
  <si>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</si>
  <si>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</si>
  <si>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</si>
  <si>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</si>
  <si>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</si>
  <si>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</si>
  <si>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</si>
  <si>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</si>
  <si>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</si>
  <si>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</si>
  <si>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</si>
  <si>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</si>
  <si>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</si>
  <si>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</si>
  <si>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</si>
  <si>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</si>
  <si>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</si>
  <si>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</si>
  <si>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</si>
  <si>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</si>
  <si>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</si>
  <si>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</si>
  <si>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</si>
  <si>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</si>
  <si>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</si>
  <si>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</si>
  <si>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</si>
  <si>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</si>
  <si>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</si>
  <si>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</si>
  <si>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</si>
  <si>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</si>
  <si>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</si>
  <si>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</si>
  <si>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</si>
  <si>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</si>
  <si>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</si>
  <si>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</si>
  <si>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</si>
  <si>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</si>
  <si>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</si>
  <si>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</si>
  <si>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</si>
  <si>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</si>
  <si>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</si>
  <si>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</si>
  <si>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</si>
  <si>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</si>
  <si>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</si>
  <si>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</si>
  <si>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</si>
  <si>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</si>
  <si>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</si>
  <si>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</si>
  <si>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</si>
  <si>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</si>
  <si>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</si>
  <si>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</si>
  <si>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</si>
  <si>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</si>
  <si>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</si>
  <si>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</si>
  <si>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</si>
  <si>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</si>
  <si>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</si>
  <si>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</si>
  <si>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</si>
  <si>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</si>
  <si>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</si>
  <si>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</si>
  <si>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</si>
  <si>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</si>
  <si>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</si>
  <si>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</si>
  <si>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</si>
  <si>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</si>
  <si>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</si>
  <si>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</si>
  <si>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</si>
  <si>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</si>
  <si>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</si>
  <si>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</si>
  <si>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</si>
  <si>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</si>
  <si>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</si>
  <si>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</si>
  <si>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</si>
  <si>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</si>
  <si>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</si>
  <si>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</si>
  <si>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</si>
  <si>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</si>
  <si>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</si>
  <si>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</si>
  <si>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</si>
  <si>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</si>
  <si>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</si>
  <si>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</si>
  <si>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</si>
  <si>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</si>
  <si>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</si>
  <si>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</si>
  <si>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</si>
  <si>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</si>
  <si>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</si>
  <si>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</si>
  <si>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</si>
  <si>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</si>
  <si>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</si>
  <si>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</si>
  <si>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</si>
  <si>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</si>
  <si>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</si>
  <si>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</si>
  <si>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</si>
  <si>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</si>
  <si>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</si>
  <si>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</si>
  <si>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</si>
  <si>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</si>
  <si>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</si>
  <si>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</si>
  <si>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</si>
  <si>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</si>
  <si>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</si>
  <si>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</si>
  <si>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</si>
  <si>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</si>
  <si>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</si>
  <si>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</si>
  <si>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</si>
  <si>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</si>
  <si>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</si>
  <si>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</si>
  <si>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</si>
  <si>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</si>
  <si>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</si>
  <si>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</si>
  <si>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</si>
  <si>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</si>
  <si>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</si>
  <si>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</si>
  <si>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</si>
  <si>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</si>
  <si>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</si>
  <si>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</si>
  <si>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</si>
  <si>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</si>
  <si>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</si>
  <si>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</si>
  <si>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</si>
  <si>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</si>
  <si>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</si>
  <si>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</si>
  <si>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</si>
  <si>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</si>
  <si>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</si>
  <si>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</si>
  <si>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</si>
  <si>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</si>
  <si>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</si>
  <si>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</si>
  <si>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</si>
  <si>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</si>
  <si>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</si>
  <si>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</si>
  <si>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</si>
  <si>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</si>
  <si>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</si>
  <si>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</si>
  <si>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</si>
  <si>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</si>
  <si>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</si>
  <si>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</si>
  <si>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</si>
  <si>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</si>
  <si>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</si>
  <si>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</si>
  <si>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</si>
  <si>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</si>
  <si>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</si>
  <si>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</si>
  <si>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</si>
  <si>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</si>
  <si>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</si>
  <si>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</si>
  <si>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</si>
  <si>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</si>
  <si>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</si>
  <si>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</si>
  <si>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</si>
  <si>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</si>
  <si>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</si>
  <si>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</si>
  <si>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</si>
  <si>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</si>
  <si>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</si>
  <si>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</si>
  <si>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</si>
  <si>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</si>
  <si>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</si>
  <si>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</si>
  <si>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</si>
  <si>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</si>
  <si>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</si>
  <si>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</si>
  <si>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</si>
  <si>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</si>
  <si>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</si>
  <si>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</si>
  <si>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</si>
  <si>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</si>
  <si>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</si>
  <si>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</si>
  <si>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</si>
  <si>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</si>
  <si>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</si>
  <si>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</si>
  <si>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</si>
  <si>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</si>
  <si>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</si>
  <si>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</si>
  <si>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</si>
  <si>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</si>
  <si>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</si>
  <si>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</si>
  <si>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</si>
  <si>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</si>
  <si>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</si>
  <si>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</si>
  <si>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</si>
  <si>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</si>
  <si>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</si>
  <si>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</si>
  <si>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</si>
  <si>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</si>
  <si>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</si>
  <si>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</si>
  <si>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</si>
  <si>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</si>
  <si>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</si>
  <si>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</si>
  <si>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</si>
  <si>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</si>
  <si>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</si>
  <si>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</si>
  <si>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</si>
  <si>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</si>
  <si>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</si>
  <si>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</si>
  <si>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</si>
  <si>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</si>
  <si>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</si>
  <si>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</si>
  <si>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</si>
  <si>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</si>
  <si>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</si>
  <si>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</si>
  <si>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</si>
  <si>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</si>
  <si>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</si>
  <si>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</si>
  <si>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</si>
  <si>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</si>
  <si>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</si>
  <si>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</si>
  <si>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</si>
  <si>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</si>
  <si>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</si>
  <si>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</si>
  <si>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</si>
  <si>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</si>
  <si>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</si>
  <si>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</si>
  <si>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</si>
  <si>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</si>
  <si>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</si>
  <si>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</si>
  <si>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</si>
  <si>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</si>
  <si>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</si>
  <si>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</si>
  <si>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</si>
  <si>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</si>
  <si>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</si>
  <si>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</si>
  <si>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</si>
  <si>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</si>
  <si>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</si>
  <si>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</si>
  <si>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</si>
  <si>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</si>
  <si>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</si>
  <si>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</si>
  <si>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</si>
  <si>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</si>
  <si>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</si>
  <si>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</si>
  <si>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</si>
  <si>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</si>
  <si>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</si>
  <si>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</si>
  <si>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</si>
  <si>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</si>
  <si>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</si>
  <si>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</si>
  <si>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</si>
  <si>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</si>
  <si>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</si>
  <si>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</si>
  <si>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</si>
  <si>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</si>
  <si>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</si>
  <si>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</si>
  <si>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</si>
  <si>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</si>
  <si>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</si>
  <si>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</si>
  <si>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</si>
  <si>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</si>
  <si>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</si>
  <si>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</si>
  <si>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</si>
  <si>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</si>
  <si>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</si>
  <si>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</si>
  <si>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</si>
  <si>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</si>
  <si>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</si>
  <si>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</si>
  <si>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</si>
  <si>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</si>
  <si>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</si>
  <si>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</si>
  <si>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</si>
  <si>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</si>
  <si>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</si>
  <si>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</si>
  <si>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</si>
  <si>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</si>
  <si>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</si>
  <si>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</si>
  <si>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</si>
  <si>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</si>
  <si>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</si>
  <si>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</si>
  <si>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</si>
  <si>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</si>
  <si>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</si>
  <si>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</si>
  <si>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</si>
  <si>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</si>
  <si>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</si>
  <si>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</si>
  <si>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</si>
  <si>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</si>
  <si>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</si>
  <si>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</si>
  <si>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</si>
  <si>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</si>
  <si>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</si>
  <si>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</si>
  <si>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</si>
  <si>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</si>
  <si>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</si>
  <si>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</si>
  <si>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</si>
  <si>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</si>
  <si>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</si>
  <si>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</si>
  <si>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</si>
  <si>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</si>
  <si>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</si>
  <si>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</si>
  <si>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</si>
  <si>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</si>
  <si>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</si>
  <si>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</si>
  <si>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</si>
  <si>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</si>
  <si>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</si>
  <si>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</si>
  <si>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</si>
  <si>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</si>
  <si>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</si>
  <si>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</si>
  <si>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</si>
  <si>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</si>
  <si>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</si>
  <si>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</si>
  <si>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</si>
  <si>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</si>
  <si>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</si>
  <si>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</si>
  <si>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</si>
  <si>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</si>
  <si>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</si>
  <si>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</si>
  <si>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</si>
  <si>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</si>
  <si>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</si>
  <si>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</si>
  <si>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</si>
  <si>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</si>
  <si>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</si>
  <si>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</si>
  <si>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</si>
  <si>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</si>
  <si>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</si>
  <si>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</si>
  <si>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</si>
  <si>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</si>
  <si>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</si>
  <si>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</si>
  <si>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</si>
  <si>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</si>
  <si>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</si>
  <si>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</si>
  <si>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</si>
  <si>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</si>
  <si>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</si>
  <si>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</si>
  <si>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</si>
  <si>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</si>
  <si>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</si>
  <si>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</si>
  <si>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</si>
  <si>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</si>
  <si>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</si>
  <si>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</si>
  <si>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</si>
  <si>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</si>
  <si>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</si>
  <si>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</si>
  <si>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</si>
  <si>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</si>
  <si>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</si>
  <si>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</si>
  <si>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</si>
  <si>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</si>
  <si>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</si>
  <si>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</si>
  <si>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</si>
  <si>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</si>
  <si>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</si>
  <si>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</si>
  <si>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</si>
  <si>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</si>
  <si>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</si>
  <si>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</si>
  <si>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</si>
  <si>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</si>
  <si>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</si>
  <si>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</si>
  <si>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</si>
  <si>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</si>
  <si>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</si>
  <si>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</si>
  <si>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</si>
  <si>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</si>
  <si>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</si>
  <si>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</si>
  <si>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</si>
  <si>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</si>
  <si>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</si>
  <si>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</si>
  <si>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</si>
  <si>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</si>
  <si>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</si>
  <si>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</si>
  <si>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</si>
  <si>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</si>
  <si>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</si>
  <si>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</si>
  <si>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</si>
  <si>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</si>
  <si>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</si>
  <si>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</si>
  <si>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</si>
  <si>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</si>
  <si>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</si>
  <si>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</si>
  <si>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</si>
  <si>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</si>
  <si>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</si>
  <si>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</si>
  <si>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</si>
  <si>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</si>
  <si>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</si>
  <si>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</si>
  <si>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</si>
  <si>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</si>
  <si>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</si>
  <si>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</si>
  <si>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</si>
  <si>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</si>
  <si>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</si>
  <si>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</si>
  <si>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</si>
  <si>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</si>
  <si>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</si>
  <si>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</si>
  <si>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</si>
  <si>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</si>
  <si>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</si>
  <si>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</si>
  <si>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</si>
  <si>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</si>
  <si>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</si>
  <si>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</si>
  <si>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</si>
  <si>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</si>
  <si>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</si>
  <si>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</si>
  <si>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</si>
  <si>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</si>
  <si>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</si>
  <si>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</si>
  <si>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</si>
  <si>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</si>
  <si>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</si>
  <si>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</si>
  <si>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</si>
  <si>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</si>
  <si>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</si>
  <si>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</si>
  <si>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</si>
  <si>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</si>
  <si>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</si>
  <si>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</si>
  <si>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</si>
  <si>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</si>
  <si>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</si>
  <si>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</si>
  <si>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</si>
  <si>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</si>
  <si>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</si>
  <si>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</si>
  <si>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</si>
  <si>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</si>
  <si>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</si>
  <si>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</si>
  <si>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</si>
  <si>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</si>
  <si>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</si>
  <si>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</si>
  <si>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</si>
  <si>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</si>
  <si>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</si>
  <si>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</si>
  <si>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</si>
  <si>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</si>
  <si>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</si>
  <si>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</si>
  <si>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</si>
  <si>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</si>
  <si>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</si>
  <si>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</si>
  <si>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</si>
  <si>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</si>
  <si>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</si>
  <si>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</si>
  <si>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</si>
  <si>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</si>
  <si>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</si>
  <si>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</si>
  <si>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</si>
  <si>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</si>
  <si>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</si>
  <si>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</si>
  <si>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</si>
  <si>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</si>
  <si>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</si>
  <si>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</si>
  <si>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</si>
  <si>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</si>
  <si>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</si>
  <si>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</si>
  <si>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</si>
  <si>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</si>
  <si>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</si>
  <si>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</si>
  <si>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</si>
  <si>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</si>
  <si>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</si>
  <si>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</si>
  <si>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</si>
  <si>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</si>
  <si>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</si>
  <si>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</si>
  <si>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</si>
  <si>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</si>
  <si>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</si>
  <si>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</si>
  <si>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</si>
  <si>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</si>
  <si>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</si>
  <si>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</si>
  <si>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</si>
  <si>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</si>
  <si>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</si>
  <si>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</si>
  <si>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</si>
  <si>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</si>
  <si>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</si>
  <si>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</si>
  <si>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</si>
  <si>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</si>
  <si>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</si>
  <si>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</si>
  <si>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</si>
  <si>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</si>
  <si>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</si>
  <si>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</si>
  <si>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</si>
  <si>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</si>
  <si>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</si>
  <si>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</si>
  <si>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</si>
  <si>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</si>
  <si>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</si>
  <si>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</si>
  <si>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</si>
  <si>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</si>
  <si>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</si>
  <si>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</si>
  <si>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</si>
  <si>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</si>
  <si>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</si>
  <si>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</si>
  <si>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</si>
  <si>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</si>
  <si>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</si>
  <si>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</si>
  <si>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</si>
  <si>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</si>
  <si>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</si>
  <si>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</si>
  <si>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</si>
  <si>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</si>
  <si>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</si>
  <si>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</si>
  <si>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</si>
  <si>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</si>
  <si>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</si>
  <si>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</si>
  <si>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</si>
  <si>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</si>
  <si>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</si>
  <si>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</si>
  <si>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</si>
  <si>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</si>
  <si>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</si>
  <si>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</si>
  <si>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</si>
  <si>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</si>
  <si>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</si>
  <si>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</si>
  <si>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</si>
  <si>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</si>
  <si>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</si>
  <si>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</si>
  <si>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</si>
  <si>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</si>
  <si>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</si>
  <si>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</si>
  <si>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</si>
  <si>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</si>
  <si>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</si>
  <si>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</si>
  <si>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</si>
  <si>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</si>
  <si>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</si>
  <si>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</si>
  <si>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</si>
  <si>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</si>
  <si>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</si>
  <si>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</si>
  <si>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</si>
  <si>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</si>
  <si>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</si>
  <si>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</si>
  <si>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</si>
  <si>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</si>
  <si>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</si>
  <si>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</si>
  <si>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</si>
  <si>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</si>
  <si>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</si>
  <si>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</si>
  <si>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</si>
  <si>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</si>
  <si>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</si>
  <si>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</si>
  <si>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</si>
  <si>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</si>
  <si>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</si>
  <si>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</si>
  <si>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</si>
  <si>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</si>
  <si>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</si>
  <si>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</si>
  <si>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</si>
  <si>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</si>
  <si>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</si>
  <si>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</si>
  <si>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</si>
  <si>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</si>
  <si>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</si>
  <si>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</si>
  <si>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</si>
  <si>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</si>
  <si>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</si>
  <si>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</si>
  <si>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</si>
  <si>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</si>
  <si>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</si>
  <si>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</si>
  <si>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</si>
  <si>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</si>
  <si>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</si>
  <si>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</si>
  <si>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</si>
  <si>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</si>
  <si>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</si>
  <si>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</si>
  <si>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</si>
  <si>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</si>
  <si>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</si>
  <si>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</si>
  <si>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</si>
  <si>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</si>
  <si>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</si>
  <si>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</si>
  <si>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</si>
  <si>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</si>
  <si>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</si>
  <si>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</si>
  <si>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</si>
  <si>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</si>
  <si>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</si>
  <si>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</si>
  <si>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</si>
  <si>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</si>
  <si>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</si>
  <si>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</si>
  <si>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</si>
  <si>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</si>
  <si>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</si>
  <si>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</si>
  <si>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</si>
  <si>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</si>
  <si>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</si>
  <si>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</si>
  <si>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</si>
  <si>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</si>
  <si>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</si>
  <si>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</si>
  <si>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</si>
  <si>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</si>
  <si>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</si>
  <si>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</si>
  <si>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</si>
  <si>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</si>
  <si>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</si>
  <si>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</si>
  <si>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</si>
  <si>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</si>
  <si>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</si>
  <si>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</si>
  <si>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</si>
  <si>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</si>
  <si>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</si>
  <si>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</si>
  <si>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</si>
  <si>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</si>
  <si>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</si>
  <si>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</si>
  <si>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</si>
  <si>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</si>
  <si>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</si>
  <si>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</si>
  <si>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</si>
  <si>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</si>
  <si>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</si>
  <si>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</si>
  <si>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</si>
  <si>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</si>
  <si>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</si>
  <si>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</si>
  <si>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</si>
  <si>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</si>
  <si>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</si>
  <si>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</si>
  <si>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</si>
  <si>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</si>
  <si>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</si>
  <si>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</si>
  <si>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</si>
  <si>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</si>
  <si>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</si>
  <si>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</si>
  <si>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</si>
  <si>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</si>
  <si>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</si>
  <si>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</si>
  <si>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</si>
  <si>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</si>
  <si>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</si>
  <si>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</si>
  <si>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</si>
  <si>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</si>
  <si>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</si>
  <si>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</si>
  <si>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</si>
  <si>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</si>
  <si>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</si>
  <si>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</si>
  <si>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</si>
  <si>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</si>
  <si>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</si>
  <si>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</si>
  <si>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</si>
  <si>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</si>
  <si>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</si>
  <si>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</si>
  <si>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</si>
  <si>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</si>
  <si>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</si>
  <si>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</si>
  <si>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</si>
  <si>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</si>
  <si>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</si>
  <si>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</si>
  <si>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</si>
  <si>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</si>
  <si>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</si>
  <si>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</si>
  <si>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</si>
  <si>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</si>
  <si>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</si>
  <si>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</si>
  <si>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</si>
  <si>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</si>
  <si>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</si>
  <si>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</si>
  <si>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</si>
  <si>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</si>
  <si>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</si>
  <si>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</si>
  <si>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</si>
  <si>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</si>
  <si>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</si>
  <si>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</si>
  <si>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</si>
  <si>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</si>
  <si>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</si>
  <si>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</si>
  <si>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</si>
  <si>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</si>
  <si>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</si>
  <si>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</si>
  <si>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</si>
  <si>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</si>
  <si>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</si>
  <si>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</si>
  <si>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</si>
  <si>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</si>
  <si>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</si>
  <si>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</si>
  <si>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</si>
  <si>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</si>
  <si>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</si>
  <si>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</si>
  <si>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</si>
  <si>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</si>
  <si>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</si>
  <si>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</si>
  <si>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</si>
  <si>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</si>
  <si>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</si>
  <si>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</si>
  <si>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</si>
  <si>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</si>
  <si>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</si>
  <si>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</si>
  <si>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</si>
  <si>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</si>
  <si>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</si>
  <si>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</si>
  <si>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</si>
  <si>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</si>
  <si>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</si>
  <si>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</si>
  <si>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</si>
  <si>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</si>
  <si>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</si>
  <si>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</si>
  <si>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</si>
  <si>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</si>
  <si>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</si>
  <si>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</si>
  <si>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</si>
  <si>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</si>
  <si>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</si>
  <si>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</si>
  <si>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</si>
  <si>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</si>
  <si>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</si>
  <si>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</si>
  <si>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</si>
  <si>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</si>
  <si>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</si>
  <si>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</si>
  <si>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</si>
  <si>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</si>
  <si>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</si>
  <si>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</si>
  <si>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</si>
  <si>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</si>
  <si>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</si>
  <si>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</si>
  <si>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</si>
  <si>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</si>
  <si>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</si>
  <si>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</si>
  <si>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</si>
  <si>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</si>
  <si>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</si>
  <si>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</si>
  <si>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</si>
  <si>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</si>
  <si>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</si>
  <si>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</si>
  <si>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</si>
  <si>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</si>
  <si>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</si>
  <si>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</si>
  <si>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</si>
  <si>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</si>
  <si>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</si>
  <si>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</si>
  <si>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</si>
  <si>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</si>
  <si>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</si>
  <si>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</si>
  <si>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</si>
  <si>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</si>
  <si>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</si>
  <si>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</si>
  <si>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</si>
  <si>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</si>
  <si>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</si>
  <si>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</si>
  <si>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</si>
  <si>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</si>
  <si>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</si>
  <si>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</si>
  <si>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</si>
  <si>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</si>
  <si>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</si>
  <si>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</si>
  <si>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</si>
  <si>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</si>
  <si>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</si>
  <si>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</si>
  <si>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</si>
  <si>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</si>
  <si>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</si>
  <si>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</si>
  <si>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</si>
  <si>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</si>
  <si>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</si>
  <si>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</si>
  <si>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</si>
  <si>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</si>
  <si>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</si>
  <si>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</si>
  <si>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</si>
  <si>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</si>
  <si>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</si>
  <si>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</si>
  <si>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</si>
  <si>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</si>
  <si>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</si>
  <si>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</si>
  <si>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</si>
  <si>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</si>
  <si>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</si>
  <si>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</si>
  <si>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</si>
  <si>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</si>
  <si>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</si>
  <si>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</si>
  <si>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</si>
  <si>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</si>
  <si>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</si>
  <si>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</si>
  <si>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</si>
  <si>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</si>
  <si>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</si>
  <si>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</si>
  <si>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</si>
  <si>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</si>
  <si>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</si>
  <si>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</si>
  <si>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</si>
  <si>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</si>
  <si>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</si>
  <si>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</si>
  <si>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</si>
  <si>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</si>
  <si>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</si>
  <si>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</si>
  <si>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</si>
  <si>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</si>
  <si>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</si>
  <si>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</si>
  <si>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</si>
  <si>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</si>
  <si>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</si>
  <si>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</si>
  <si>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</si>
  <si>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</si>
  <si>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</si>
  <si>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</si>
  <si>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</si>
  <si>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</si>
  <si>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</si>
  <si>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</si>
  <si>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</si>
  <si>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</si>
  <si>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</si>
  <si>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</si>
  <si>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</si>
  <si>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</si>
  <si>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</si>
  <si>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</si>
  <si>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</si>
  <si>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</si>
  <si>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</si>
  <si>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</si>
  <si>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</si>
  <si>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</si>
  <si>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</si>
  <si>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</si>
  <si>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</si>
  <si>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</si>
  <si>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</si>
  <si>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</si>
  <si>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</si>
  <si>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</si>
  <si>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</si>
  <si>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</si>
  <si>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</si>
  <si>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</si>
  <si>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</si>
  <si>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</si>
  <si>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</si>
  <si>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</si>
  <si>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</si>
  <si>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</si>
  <si>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</si>
  <si>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</si>
  <si>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</si>
  <si>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</si>
  <si>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</si>
  <si>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</si>
  <si>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</si>
  <si>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</si>
  <si>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</si>
  <si>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</si>
  <si>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</si>
  <si>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</si>
  <si>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</si>
  <si>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</si>
  <si>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</si>
  <si>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</si>
  <si>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</si>
  <si>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</si>
  <si>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</si>
  <si>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</si>
  <si>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</si>
  <si>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</si>
  <si>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</si>
  <si>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</si>
  <si>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</si>
  <si>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</si>
  <si>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</si>
  <si>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</si>
  <si>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</si>
  <si>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</si>
  <si>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</si>
  <si>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</si>
  <si>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</si>
  <si>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</si>
  <si>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</si>
  <si>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</si>
  <si>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</si>
  <si>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</si>
  <si>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</si>
  <si>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</si>
  <si>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</si>
  <si>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</si>
  <si>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</si>
  <si>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</si>
  <si>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</si>
  <si>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</si>
  <si>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</si>
  <si>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</si>
  <si>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</si>
  <si>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</si>
  <si>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</si>
  <si>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</si>
  <si>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</si>
  <si>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</si>
  <si>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</si>
  <si>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</si>
  <si>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</si>
  <si>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</si>
  <si>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</si>
  <si>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</si>
  <si>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</si>
  <si>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</si>
  <si>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</si>
  <si>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</si>
  <si>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</si>
  <si>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</si>
  <si>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</si>
  <si>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</si>
  <si>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</si>
  <si>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</si>
  <si>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</si>
  <si>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</si>
  <si>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</si>
  <si>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</si>
  <si>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</si>
  <si>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</si>
  <si>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</si>
  <si>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</si>
  <si>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</si>
  <si>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</si>
  <si>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</si>
  <si>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</si>
  <si>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</si>
  <si>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</si>
  <si>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</si>
  <si>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</si>
  <si>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</si>
  <si>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</si>
  <si>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</si>
  <si>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</si>
  <si>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</si>
  <si>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</si>
  <si>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</si>
  <si>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</si>
  <si>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</si>
  <si>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</si>
  <si>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</si>
  <si>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</si>
  <si>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</si>
  <si>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</si>
  <si>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</si>
  <si>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</si>
  <si>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</si>
  <si>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</si>
  <si>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</si>
  <si>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</si>
  <si>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</si>
  <si>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</si>
  <si>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</si>
  <si>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</si>
  <si>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</si>
  <si>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</si>
  <si>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</si>
  <si>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</si>
  <si>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</si>
  <si>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</si>
  <si>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</si>
  <si>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</si>
  <si>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</si>
  <si>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</si>
  <si>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</si>
  <si>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</si>
  <si>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</si>
  <si>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</si>
  <si>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</si>
  <si>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</si>
  <si>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</si>
  <si>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</si>
  <si>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</si>
  <si>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</si>
  <si>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</si>
  <si>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</si>
  <si>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</si>
  <si>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</si>
  <si>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</si>
  <si>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</si>
  <si>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</si>
  <si>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</si>
  <si>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</si>
  <si>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</si>
  <si>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</si>
  <si>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</si>
  <si>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</si>
  <si>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</si>
  <si>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</si>
  <si>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</si>
  <si>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</si>
  <si>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</si>
  <si>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</si>
  <si>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</si>
  <si>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</si>
  <si>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</si>
  <si>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</si>
  <si>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</si>
  <si>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</si>
  <si>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</si>
  <si>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</si>
  <si>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</si>
  <si>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</si>
  <si>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</si>
  <si>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</si>
  <si>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</si>
  <si>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</si>
  <si>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</si>
  <si>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</si>
  <si>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</si>
  <si>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</si>
  <si>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</si>
  <si>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</si>
  <si>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</si>
  <si>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</si>
  <si>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</si>
  <si>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</si>
  <si>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</si>
  <si>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</si>
  <si>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</si>
  <si>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</si>
  <si>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</si>
  <si>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</si>
  <si>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</si>
  <si>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</si>
  <si>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</si>
  <si>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</si>
  <si>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</si>
  <si>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</si>
  <si>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</si>
  <si>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</si>
  <si>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</si>
  <si>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</si>
  <si>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</si>
  <si>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</si>
  <si>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</si>
  <si>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</si>
  <si>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</si>
  <si>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</si>
  <si>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</si>
  <si>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</si>
  <si>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</si>
  <si>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</si>
  <si>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</si>
  <si>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</si>
  <si>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</si>
  <si>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</si>
  <si>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</si>
  <si>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</si>
  <si>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</si>
  <si>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</si>
  <si>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</si>
  <si>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</si>
  <si>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</si>
  <si>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</si>
  <si>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</si>
  <si>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</si>
  <si>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</si>
  <si>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</si>
  <si>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</si>
  <si>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</si>
  <si>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</si>
  <si>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</si>
  <si>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</si>
  <si>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</si>
  <si>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</si>
  <si>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</si>
  <si>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</si>
  <si>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</si>
  <si>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</si>
  <si>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</si>
  <si>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</si>
  <si>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</si>
  <si>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</si>
  <si>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</si>
  <si>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</si>
  <si>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</si>
  <si>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</si>
  <si>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</si>
  <si>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</si>
  <si>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</si>
  <si>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</si>
  <si>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</si>
  <si>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</si>
  <si>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</si>
  <si>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</si>
  <si>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</si>
  <si>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</si>
  <si>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</si>
  <si>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</si>
  <si>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</si>
  <si>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</si>
  <si>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</si>
  <si>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</si>
  <si>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</si>
  <si>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</si>
  <si>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</si>
  <si>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</si>
  <si>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</si>
  <si>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</si>
  <si>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</si>
  <si>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</si>
  <si>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</si>
  <si>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</si>
  <si>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</si>
  <si>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</si>
  <si>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</si>
  <si>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</si>
  <si>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</si>
  <si>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</si>
  <si>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</si>
  <si>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</si>
  <si>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</si>
  <si>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</si>
  <si>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</si>
  <si>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</si>
  <si>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</si>
  <si>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</si>
  <si>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</si>
  <si>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</si>
  <si>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</si>
  <si>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</si>
  <si>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</si>
  <si>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</si>
  <si>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</si>
  <si>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</si>
  <si>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</si>
  <si>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</si>
  <si>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</si>
  <si>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</si>
  <si>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</si>
  <si>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</si>
  <si>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</si>
  <si>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</si>
  <si>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</si>
  <si>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</si>
  <si>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</si>
  <si>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</si>
  <si>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</si>
  <si>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</si>
  <si>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</si>
  <si>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</si>
  <si>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</si>
  <si>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</si>
  <si>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</si>
  <si>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</si>
  <si>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</si>
  <si>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</si>
  <si>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</si>
  <si>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</si>
  <si>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</si>
  <si>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</si>
  <si>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</si>
  <si>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</si>
  <si>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</si>
  <si>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</si>
  <si>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</si>
  <si>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</si>
  <si>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</si>
  <si>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</si>
  <si>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</si>
  <si>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</si>
  <si>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</si>
  <si>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</si>
  <si>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</si>
  <si>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</si>
  <si>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</si>
  <si>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</si>
  <si>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</si>
  <si>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</si>
  <si>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</si>
  <si>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</si>
  <si>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</si>
  <si>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</si>
  <si>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</si>
  <si>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</si>
  <si>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</si>
  <si>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</si>
  <si>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</si>
  <si>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</si>
  <si>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</si>
  <si>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</si>
  <si>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</si>
  <si>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</si>
  <si>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</si>
  <si>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</si>
  <si>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</si>
  <si>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</si>
  <si>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</si>
  <si>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</si>
  <si>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</si>
  <si>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</si>
  <si>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</si>
  <si>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</si>
  <si>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</si>
  <si>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</si>
  <si>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</si>
  <si>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</si>
  <si>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</si>
  <si>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</si>
  <si>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</si>
  <si>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</si>
  <si>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</si>
  <si>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</si>
  <si>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</si>
  <si>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</si>
  <si>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</si>
  <si>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</si>
  <si>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</si>
  <si>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</si>
  <si>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</si>
  <si>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</si>
  <si>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</si>
  <si>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</si>
  <si>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</si>
  <si>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</si>
  <si>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</si>
  <si>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</si>
  <si>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</si>
  <si>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</si>
  <si>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</si>
  <si>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</si>
  <si>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</si>
  <si>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</si>
  <si>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</si>
  <si>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</si>
  <si>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</si>
  <si>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</si>
  <si>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</si>
  <si>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</si>
  <si>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</si>
  <si>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</si>
  <si>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</si>
  <si>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</si>
  <si>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</si>
  <si>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</si>
  <si>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</si>
  <si>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</si>
  <si>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</si>
  <si>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</si>
  <si>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</si>
  <si>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</si>
  <si>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</si>
  <si>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</si>
  <si>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</si>
  <si>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</si>
  <si>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</si>
  <si>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</si>
  <si>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</si>
  <si>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</si>
  <si>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</si>
  <si>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</si>
  <si>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</si>
  <si>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</si>
  <si>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</si>
  <si>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</si>
  <si>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</si>
  <si>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</si>
  <si>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</si>
  <si>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</si>
  <si>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</si>
  <si>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</si>
  <si>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</si>
  <si>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</si>
  <si>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</si>
  <si>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</si>
  <si>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</si>
  <si>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</si>
  <si>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</si>
  <si>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</si>
  <si>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</si>
  <si>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</si>
  <si>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</si>
  <si>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</si>
  <si>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</si>
  <si>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</si>
  <si>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</si>
  <si>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</si>
  <si>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</si>
  <si>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</si>
  <si>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</si>
  <si>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</si>
  <si>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</si>
  <si>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</si>
  <si>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</si>
  <si>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</si>
  <si>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</si>
  <si>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</si>
  <si>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</si>
  <si>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</si>
  <si>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</si>
  <si>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</si>
  <si>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</si>
  <si>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</si>
  <si>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</si>
  <si>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</si>
  <si>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</si>
  <si>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</si>
  <si>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</si>
  <si>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</si>
  <si>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</si>
  <si>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</si>
  <si>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</si>
  <si>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</si>
  <si>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</si>
  <si>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</si>
  <si>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</si>
  <si>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</si>
  <si>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</si>
  <si>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</si>
  <si>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</si>
  <si>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</si>
  <si>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</si>
  <si>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</si>
  <si>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</si>
  <si>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</si>
  <si>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</si>
  <si>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</si>
  <si>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</si>
  <si>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</si>
  <si>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</si>
  <si>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</si>
  <si>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</si>
  <si>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</si>
  <si>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</si>
  <si>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</si>
  <si>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</si>
  <si>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</si>
  <si>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</si>
  <si>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</si>
  <si>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</si>
  <si>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</si>
  <si>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</si>
  <si>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</si>
  <si>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</si>
  <si>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</si>
  <si>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</si>
  <si>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</si>
  <si>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</si>
  <si>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</si>
  <si>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</si>
  <si>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</si>
  <si>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</si>
  <si>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</si>
  <si>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</si>
  <si>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</si>
  <si>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</si>
  <si>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</si>
  <si>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</si>
  <si>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</si>
  <si>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</si>
  <si>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</si>
  <si>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</si>
  <si>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</si>
  <si>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</si>
  <si>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</si>
  <si>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</si>
  <si>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</si>
  <si>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</si>
  <si>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</si>
  <si>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</si>
  <si>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</si>
  <si>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</si>
  <si>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</si>
  <si>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</si>
  <si>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</si>
  <si>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</si>
  <si>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</si>
  <si>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</si>
  <si>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</si>
  <si>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</si>
  <si>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</si>
  <si>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</si>
  <si>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</si>
  <si>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</si>
  <si>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</si>
  <si>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</si>
  <si>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</si>
  <si>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</si>
  <si>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</si>
  <si>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</si>
  <si>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</si>
  <si>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</si>
  <si>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</si>
  <si>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</si>
  <si>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</si>
  <si>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</si>
  <si>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</si>
  <si>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</si>
  <si>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</si>
  <si>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</si>
  <si>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</si>
  <si>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</si>
  <si>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</si>
  <si>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</si>
  <si>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</si>
  <si>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</si>
  <si>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</si>
  <si>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</si>
  <si>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</si>
  <si>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</si>
  <si>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</si>
  <si>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</si>
  <si>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</si>
  <si>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</si>
  <si>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</si>
  <si>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</si>
  <si>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</si>
  <si>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</si>
  <si>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</si>
  <si>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</si>
  <si>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</si>
  <si>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</si>
  <si>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</si>
  <si>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</si>
  <si>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</si>
  <si>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</si>
  <si>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</si>
  <si>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</si>
  <si>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</si>
  <si>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</si>
  <si>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</si>
  <si>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</si>
  <si>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</si>
  <si>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</si>
  <si>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</si>
  <si>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</si>
  <si>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</si>
  <si>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</si>
  <si>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</si>
  <si>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</si>
  <si>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</si>
  <si>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</si>
  <si>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</si>
  <si>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</si>
  <si>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</si>
  <si>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</si>
  <si>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</si>
  <si>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</si>
  <si>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</si>
  <si>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</si>
  <si>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</si>
  <si>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</si>
  <si>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</si>
  <si>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</si>
  <si>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</si>
  <si>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</si>
  <si>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</si>
  <si>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</si>
  <si>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</si>
  <si>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</si>
  <si>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</si>
  <si>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</si>
  <si>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</si>
  <si>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</si>
  <si>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</si>
  <si>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</si>
  <si>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</si>
  <si>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</si>
  <si>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</si>
  <si>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</si>
  <si>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</si>
  <si>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</si>
  <si>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</si>
  <si>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</si>
  <si>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</si>
  <si>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</si>
  <si>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</si>
  <si>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</si>
  <si>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</si>
  <si>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</si>
  <si>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</si>
  <si>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</si>
  <si>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</si>
  <si>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</si>
  <si>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</si>
  <si>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</si>
  <si>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</si>
  <si>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</si>
  <si>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</si>
  <si>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</si>
  <si>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</si>
  <si>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</si>
  <si>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</si>
  <si>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</si>
  <si>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</si>
  <si>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</si>
  <si>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</si>
  <si>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</si>
  <si>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</si>
  <si>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</si>
  <si>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</si>
  <si>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</si>
  <si>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</si>
  <si>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</si>
  <si>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</si>
  <si>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</si>
  <si>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</si>
  <si>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</si>
  <si>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</si>
  <si>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</si>
  <si>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</si>
  <si>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</si>
  <si>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</si>
  <si>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</si>
  <si>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</si>
  <si>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</si>
  <si>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</si>
  <si>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</si>
  <si>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</si>
  <si>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</si>
  <si>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</si>
  <si>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</si>
  <si>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</si>
  <si>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</si>
  <si>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</si>
  <si>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</si>
  <si>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</si>
  <si>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</si>
  <si>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</si>
  <si>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</si>
  <si>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</si>
  <si>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</si>
  <si>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</si>
  <si>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</si>
  <si>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</si>
  <si>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</si>
  <si>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</si>
  <si>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</si>
  <si>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</si>
  <si>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</si>
  <si>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</si>
  <si>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</si>
  <si>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</si>
  <si>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</si>
  <si>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</si>
  <si>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</si>
  <si>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</si>
  <si>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</si>
  <si>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</si>
  <si>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</si>
  <si>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</si>
  <si>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</si>
  <si>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</si>
  <si>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</si>
  <si>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</si>
  <si>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</si>
  <si>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</si>
  <si>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</si>
  <si>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</si>
  <si>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</si>
  <si>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</si>
  <si>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</si>
  <si>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</si>
  <si>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</si>
  <si>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</si>
  <si>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</si>
  <si>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</si>
  <si>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</si>
  <si>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</si>
  <si>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</si>
  <si>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</si>
  <si>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</si>
  <si>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</si>
  <si>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</si>
  <si>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</si>
  <si>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</si>
  <si>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</si>
  <si>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</si>
  <si>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</si>
  <si>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</si>
  <si>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</si>
  <si>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</si>
  <si>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</si>
  <si>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</si>
  <si>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</si>
  <si>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</si>
  <si>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</si>
  <si>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</si>
  <si>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</si>
  <si>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</si>
  <si>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</si>
  <si>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</si>
  <si>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</si>
  <si>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</si>
  <si>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</si>
  <si>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</si>
  <si>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</si>
  <si>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</si>
  <si>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</si>
  <si>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</si>
  <si>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</si>
  <si>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</si>
  <si>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</si>
  <si>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</si>
  <si>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</si>
  <si>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</si>
  <si>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</si>
  <si>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</si>
  <si>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</si>
  <si>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</si>
  <si>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</si>
  <si>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</si>
  <si>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</si>
  <si>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</si>
  <si>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</si>
  <si>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</si>
  <si>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</si>
  <si>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</si>
  <si>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</si>
  <si>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</si>
  <si>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</si>
  <si>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</si>
  <si>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</si>
  <si>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</si>
  <si>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</si>
  <si>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</si>
  <si>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</si>
  <si>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</si>
  <si>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</si>
  <si>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</si>
  <si>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</si>
  <si>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</si>
  <si>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</si>
  <si>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</si>
  <si>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</si>
  <si>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</si>
  <si>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</si>
  <si>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</si>
  <si>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</si>
  <si>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</si>
  <si>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</si>
  <si>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</si>
  <si>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</si>
  <si>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</si>
  <si>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</si>
  <si>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</si>
  <si>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</si>
  <si>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</si>
  <si>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</si>
  <si>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</si>
  <si>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</si>
  <si>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</si>
  <si>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</si>
  <si>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</si>
  <si>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</si>
  <si>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</si>
  <si>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</si>
  <si>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</si>
  <si>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</si>
  <si>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</si>
  <si>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</si>
  <si>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</si>
  <si>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</si>
  <si>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</si>
  <si>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</si>
  <si>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</si>
  <si>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</si>
  <si>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</si>
  <si>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</si>
  <si>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</si>
  <si>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</si>
  <si>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</si>
  <si>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</si>
  <si>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</si>
  <si>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</si>
  <si>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</si>
  <si>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</si>
  <si>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</si>
  <si>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</si>
  <si>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</si>
  <si>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</si>
  <si>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</si>
  <si>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</si>
  <si>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</si>
  <si>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</si>
  <si>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</si>
  <si>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</si>
  <si>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</si>
  <si>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</si>
  <si>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</si>
  <si>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</si>
  <si>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</si>
  <si>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</si>
  <si>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</si>
  <si>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</si>
  <si>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</si>
  <si>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</si>
  <si>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</si>
  <si>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</si>
  <si>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</si>
  <si>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</si>
  <si>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</si>
  <si>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</si>
  <si>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</si>
  <si>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</si>
  <si>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</si>
  <si>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</si>
  <si>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</si>
  <si>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</si>
  <si>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</si>
  <si>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</si>
  <si>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</si>
  <si>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</si>
  <si>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</si>
  <si>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</si>
  <si>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</si>
  <si>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</si>
  <si>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</si>
  <si>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</si>
  <si>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</si>
  <si>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</si>
  <si>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</si>
  <si>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</si>
  <si>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</si>
  <si>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</si>
  <si>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</si>
  <si>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</si>
  <si>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</si>
  <si>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</si>
  <si>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</si>
  <si>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</si>
  <si>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</si>
  <si>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</si>
  <si>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</si>
  <si>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</si>
  <si>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</si>
  <si>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</si>
  <si>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</si>
  <si>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</si>
  <si>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</si>
  <si>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</si>
  <si>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</si>
  <si>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</si>
  <si>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</si>
  <si>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</si>
  <si>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</si>
  <si>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</si>
  <si>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</si>
  <si>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</si>
  <si>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</si>
  <si>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</si>
  <si>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</si>
  <si>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</si>
  <si>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</si>
  <si>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</si>
  <si>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</si>
  <si>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</si>
  <si>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</si>
  <si>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</si>
  <si>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</si>
  <si>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</si>
  <si>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</si>
  <si>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</si>
  <si>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</si>
  <si>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</si>
  <si>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</si>
  <si>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</si>
  <si>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</si>
  <si>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</si>
  <si>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</si>
  <si>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</si>
  <si>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</si>
  <si>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</si>
  <si>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</si>
  <si>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</si>
  <si>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</si>
  <si>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</si>
  <si>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</si>
  <si>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</si>
  <si>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</si>
  <si>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</si>
  <si>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</si>
  <si>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</si>
  <si>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</si>
  <si>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</si>
  <si>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</si>
  <si>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</si>
  <si>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</si>
  <si>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</si>
  <si>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</si>
  <si>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</si>
  <si>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</si>
  <si>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</si>
  <si>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</si>
  <si>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</si>
  <si>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</si>
  <si>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</si>
  <si>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</si>
  <si>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</si>
  <si>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</si>
  <si>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</si>
  <si>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</si>
  <si>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</si>
  <si>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</si>
  <si>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</si>
  <si>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</si>
  <si>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</si>
  <si>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</si>
  <si>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</si>
  <si>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</si>
  <si>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</si>
  <si>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</si>
  <si>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</si>
  <si>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</si>
  <si>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</si>
  <si>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</si>
  <si>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</si>
  <si>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</si>
  <si>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</si>
  <si>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</si>
  <si>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</si>
  <si>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</si>
  <si>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</si>
  <si>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</si>
  <si>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</si>
  <si>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</si>
  <si>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</si>
  <si>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</si>
  <si>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</si>
  <si>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</si>
  <si>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</si>
  <si>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</si>
  <si>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</si>
  <si>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</si>
  <si>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</si>
  <si>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</si>
  <si>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</si>
  <si>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</si>
  <si>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</si>
  <si>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</si>
  <si>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</si>
  <si>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</si>
  <si>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</si>
  <si>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</si>
  <si>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</si>
  <si>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</si>
  <si>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</si>
  <si>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</si>
  <si>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</si>
  <si>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</si>
  <si>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</si>
  <si>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</si>
  <si>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</si>
  <si>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</si>
  <si>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</si>
  <si>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</si>
  <si>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</si>
  <si>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</si>
  <si>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</si>
  <si>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</si>
  <si>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</si>
  <si>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</si>
  <si>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</si>
  <si>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</si>
  <si>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</si>
  <si>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</si>
  <si>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</si>
  <si>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</si>
  <si>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</si>
  <si>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</si>
  <si>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</si>
  <si>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</si>
  <si>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</si>
  <si>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</si>
  <si>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</si>
  <si>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</si>
  <si>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</si>
  <si>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</si>
  <si>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</si>
  <si>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</si>
  <si>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</si>
  <si>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</si>
  <si>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</si>
  <si>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</si>
  <si>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</si>
  <si>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</si>
  <si>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</si>
  <si>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</si>
  <si>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</si>
  <si>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</si>
  <si>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</si>
  <si>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</si>
  <si>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</si>
  <si>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</si>
  <si>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</si>
  <si>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</si>
  <si>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</si>
  <si>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</si>
  <si>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</si>
  <si>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</si>
  <si>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</si>
  <si>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</si>
  <si>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</si>
  <si>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</si>
  <si>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</si>
  <si>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</si>
  <si>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</si>
  <si>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</si>
  <si>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</si>
  <si>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</si>
  <si>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</si>
  <si>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</si>
  <si>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</si>
  <si>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</si>
  <si>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</si>
  <si>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</si>
  <si>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</si>
  <si>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</si>
  <si>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</si>
  <si>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</si>
  <si>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</si>
  <si>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</si>
  <si>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</si>
  <si>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</si>
  <si>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</si>
  <si>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</si>
  <si>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</si>
  <si>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</si>
  <si>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</si>
  <si>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</si>
  <si>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</si>
  <si>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</si>
  <si>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</si>
  <si>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</si>
  <si>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</si>
  <si>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</si>
  <si>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</si>
  <si>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</si>
  <si>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</si>
  <si>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</si>
  <si>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</si>
  <si>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</si>
  <si>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</si>
  <si>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</si>
  <si>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</si>
  <si>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</si>
  <si>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</si>
  <si>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</si>
  <si>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</si>
  <si>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</si>
  <si>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</si>
  <si>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</si>
  <si>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</si>
  <si>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</si>
  <si>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</si>
  <si>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</si>
  <si>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</si>
  <si>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</si>
  <si>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</si>
  <si>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</si>
  <si>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</si>
  <si>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</si>
  <si>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</si>
  <si>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</si>
  <si>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</si>
  <si>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</si>
  <si>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</si>
  <si>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</si>
  <si>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</si>
  <si>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</si>
  <si>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</si>
  <si>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</si>
  <si>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</si>
  <si>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</si>
  <si>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</si>
  <si>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</si>
  <si>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</si>
  <si>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</si>
  <si>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</si>
  <si>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</si>
  <si>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</si>
  <si>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</si>
  <si>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</si>
  <si>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</si>
  <si>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</si>
  <si>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</si>
  <si>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</si>
  <si>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</si>
  <si>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</si>
  <si>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</si>
  <si>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</si>
  <si>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</si>
  <si>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</si>
  <si>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</si>
  <si>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</si>
  <si>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</si>
  <si>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</si>
  <si>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</si>
  <si>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</si>
  <si>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</si>
  <si>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</si>
  <si>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</si>
  <si>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</si>
  <si>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</si>
  <si>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</si>
  <si>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</si>
  <si>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</si>
  <si>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</si>
  <si>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</si>
  <si>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</si>
  <si>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</si>
  <si>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</si>
  <si>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</si>
  <si>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</si>
  <si>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</si>
  <si>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</si>
  <si>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</si>
  <si>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</si>
  <si>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</si>
  <si>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</si>
  <si>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</si>
  <si>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</si>
  <si>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</si>
  <si>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</si>
  <si>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</si>
  <si>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</si>
  <si>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</si>
  <si>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</si>
  <si>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</si>
  <si>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</si>
  <si>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</si>
  <si>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</si>
  <si>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</si>
  <si>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</si>
  <si>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</si>
  <si>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</si>
  <si>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</si>
  <si>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</si>
  <si>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</si>
  <si>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</si>
  <si>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</si>
  <si>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</si>
  <si>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</si>
  <si>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</si>
  <si>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</si>
  <si>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</si>
  <si>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</si>
  <si>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</si>
  <si>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</si>
  <si>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</si>
  <si>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</si>
  <si>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</si>
  <si>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</si>
  <si>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</si>
  <si>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</si>
  <si>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</si>
  <si>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</si>
  <si>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</si>
  <si>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</si>
  <si>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</si>
  <si>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</si>
  <si>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</si>
  <si>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</si>
  <si>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</si>
  <si>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</si>
  <si>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</si>
  <si>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</si>
  <si>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</si>
  <si>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</si>
  <si>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</si>
  <si>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</si>
  <si>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</si>
  <si>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</si>
  <si>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</si>
  <si>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</si>
  <si>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</si>
  <si>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</si>
  <si>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</si>
  <si>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</si>
  <si>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</si>
  <si>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</si>
  <si>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</si>
  <si>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</si>
  <si>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</si>
  <si>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</si>
  <si>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</si>
  <si>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</si>
  <si>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</si>
  <si>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</si>
  <si>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</si>
  <si>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</si>
  <si>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</si>
  <si>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</si>
  <si>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</si>
  <si>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</si>
  <si>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</si>
  <si>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</si>
  <si>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</si>
  <si>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</si>
  <si>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</si>
  <si>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</si>
  <si>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</si>
  <si>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</si>
  <si>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</si>
  <si>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</si>
  <si>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</si>
  <si>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</si>
  <si>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</si>
  <si>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</si>
  <si>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</si>
  <si>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</si>
  <si>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</si>
  <si>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</si>
  <si>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</si>
  <si>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</si>
  <si>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</si>
  <si>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</si>
  <si>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</si>
  <si>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</si>
  <si>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</si>
  <si>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</si>
  <si>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</si>
  <si>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</si>
  <si>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</si>
  <si>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</si>
  <si>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</si>
  <si>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</si>
  <si>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</si>
  <si>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</si>
  <si>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</si>
  <si>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</si>
  <si>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</si>
  <si>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</si>
  <si>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</si>
  <si>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</si>
  <si>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</si>
  <si>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</si>
  <si>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</si>
  <si>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</si>
  <si>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</si>
  <si>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</si>
  <si>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</si>
  <si>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</si>
  <si>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</si>
  <si>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</si>
  <si>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</si>
  <si>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</si>
  <si>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</si>
  <si>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</si>
  <si>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</si>
  <si>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</si>
  <si>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</si>
  <si>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</si>
  <si>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</si>
  <si>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</si>
  <si>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</si>
  <si>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</si>
  <si>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</si>
  <si>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</si>
  <si>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</si>
  <si>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</si>
  <si>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</si>
  <si>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</si>
  <si>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</si>
  <si>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</si>
  <si>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</si>
  <si>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</si>
  <si>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</si>
  <si>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</si>
  <si>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</si>
  <si>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</si>
  <si>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</si>
  <si>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</si>
  <si>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</si>
  <si>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</si>
  <si>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</si>
  <si>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</si>
  <si>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</si>
  <si>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</si>
  <si>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</si>
  <si>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</si>
  <si>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</si>
  <si>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</si>
  <si>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</si>
  <si>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</si>
  <si>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</si>
  <si>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</si>
  <si>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</si>
  <si>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</si>
  <si>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</si>
  <si>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</si>
  <si>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</si>
  <si>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</si>
  <si>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</si>
  <si>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</si>
  <si>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</si>
  <si>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</si>
  <si>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</si>
  <si>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</si>
  <si>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</si>
  <si>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</si>
  <si>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</si>
  <si>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</si>
  <si>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</si>
  <si>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</si>
  <si>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</si>
  <si>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</si>
  <si>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</si>
  <si>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</si>
  <si>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</si>
  <si>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</si>
  <si>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</si>
  <si>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</si>
  <si>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</si>
  <si>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</si>
  <si>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</si>
  <si>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</si>
  <si>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</si>
  <si>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</si>
  <si>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</si>
  <si>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</si>
  <si>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</si>
  <si>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</si>
  <si>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</si>
  <si>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</si>
  <si>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</si>
  <si>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</si>
  <si>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</si>
  <si>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</si>
  <si>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</si>
  <si>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</si>
  <si>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</si>
  <si>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</si>
  <si>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</si>
  <si>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</si>
  <si>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</si>
  <si>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</si>
  <si>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</si>
  <si>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</si>
  <si>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</si>
  <si>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</si>
  <si>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</si>
  <si>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</si>
  <si>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</si>
  <si>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</si>
  <si>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</si>
  <si>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</si>
  <si>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</si>
  <si>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</si>
  <si>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</si>
  <si>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</si>
  <si>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</si>
  <si>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</si>
  <si>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</si>
  <si>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</si>
  <si>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</si>
  <si>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</si>
  <si>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</si>
  <si>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</si>
  <si>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</si>
  <si>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</si>
  <si>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</si>
  <si>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</si>
  <si>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</si>
  <si>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</si>
  <si>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</si>
  <si>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</si>
  <si>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</si>
  <si>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</si>
  <si>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</si>
  <si>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</si>
  <si>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</si>
  <si>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</si>
  <si>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</si>
  <si>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</si>
  <si>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</si>
  <si>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</si>
  <si>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</si>
  <si>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</si>
  <si>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</si>
  <si>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</si>
  <si>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</si>
  <si>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</si>
  <si>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</si>
  <si>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</si>
  <si>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</si>
  <si>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</si>
  <si>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</si>
  <si>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</si>
  <si>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</si>
  <si>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</si>
  <si>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</si>
  <si>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</si>
  <si>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</si>
  <si>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</si>
  <si>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</si>
  <si>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</si>
  <si>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</si>
  <si>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</si>
  <si>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</si>
  <si>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</si>
  <si>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</si>
  <si>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</si>
  <si>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</si>
  <si>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</si>
  <si>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</si>
  <si>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</si>
  <si>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</si>
  <si>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</si>
  <si>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</si>
  <si>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</si>
  <si>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</si>
  <si>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</si>
  <si>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</si>
  <si>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</si>
  <si>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</si>
  <si>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</si>
  <si>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</si>
  <si>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</si>
  <si>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</si>
  <si>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</si>
  <si>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</si>
  <si>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</si>
  <si>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</si>
  <si>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</si>
  <si>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</si>
  <si>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</si>
  <si>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</si>
  <si>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</si>
  <si>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</si>
  <si>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</si>
  <si>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</si>
  <si>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</si>
  <si>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</si>
  <si>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</si>
  <si>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</si>
  <si>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</si>
  <si>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</si>
  <si>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</si>
  <si>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</si>
  <si>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</si>
  <si>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</si>
  <si>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</si>
  <si>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</si>
  <si>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</si>
  <si>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</si>
  <si>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</si>
  <si>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</si>
  <si>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</si>
  <si>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</si>
  <si>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</si>
  <si>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</si>
  <si>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</si>
  <si>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</si>
  <si>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</si>
  <si>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</si>
  <si>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</si>
  <si>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</si>
  <si>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</si>
  <si>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</si>
  <si>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</si>
  <si>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</si>
  <si>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</si>
  <si>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</si>
  <si>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</si>
  <si>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</si>
  <si>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</si>
  <si>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</si>
  <si>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</si>
  <si>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</si>
  <si>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</si>
  <si>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</si>
  <si>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</si>
  <si>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</si>
  <si>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</si>
  <si>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</si>
  <si>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</si>
  <si>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</si>
  <si>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</si>
  <si>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</si>
  <si>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</si>
  <si>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</si>
  <si>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</si>
  <si>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</si>
  <si>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</si>
  <si>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</si>
  <si>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</si>
  <si>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</si>
  <si>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</si>
  <si>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</si>
  <si>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</si>
  <si>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</si>
  <si>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</si>
  <si>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</si>
  <si>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</si>
  <si>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</si>
  <si>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</si>
  <si>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</si>
  <si>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</si>
  <si>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</si>
  <si>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</si>
  <si>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</si>
  <si>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</si>
  <si>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</si>
  <si>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</si>
  <si>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</si>
  <si>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</si>
  <si>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</si>
  <si>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</si>
  <si>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</si>
  <si>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</si>
  <si>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</si>
  <si>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</si>
  <si>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</si>
  <si>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</si>
  <si>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</si>
  <si>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</si>
  <si>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</si>
  <si>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</si>
  <si>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</si>
  <si>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</si>
  <si>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</si>
  <si>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</si>
  <si>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</si>
  <si>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</si>
  <si>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</si>
  <si>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</si>
  <si>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</si>
  <si>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</si>
  <si>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</si>
  <si>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</si>
  <si>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</si>
  <si>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</si>
  <si>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</si>
  <si>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</si>
  <si>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</si>
  <si>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</si>
  <si>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</si>
  <si>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</si>
  <si>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</si>
  <si>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</si>
  <si>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</si>
  <si>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</si>
  <si>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</si>
  <si>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</si>
  <si>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</si>
  <si>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</si>
  <si>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</si>
  <si>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</si>
  <si>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</si>
  <si>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</si>
  <si>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</si>
  <si>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</si>
  <si>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</si>
  <si>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</si>
  <si>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</si>
  <si>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</si>
  <si>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</si>
  <si>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</si>
  <si>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</si>
  <si>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</si>
  <si>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</si>
  <si>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</si>
  <si>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</si>
  <si>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</si>
  <si>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</si>
  <si>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</si>
  <si>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</si>
  <si>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</si>
  <si>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</si>
  <si>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</si>
  <si>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</si>
  <si>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</si>
  <si>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</si>
  <si>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</si>
  <si>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</si>
  <si>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</si>
  <si>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</si>
  <si>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</si>
  <si>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</si>
  <si>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</si>
  <si>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</si>
  <si>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</si>
  <si>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</si>
  <si>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</si>
  <si>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</si>
  <si>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</si>
  <si>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</si>
  <si>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</si>
  <si>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</si>
  <si>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</si>
  <si>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</si>
  <si>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</si>
  <si>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</si>
  <si>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</si>
  <si>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</si>
  <si>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</si>
  <si>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</si>
  <si>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</si>
  <si>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</si>
  <si>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</si>
  <si>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</si>
  <si>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</si>
  <si>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</si>
  <si>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</si>
  <si>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</si>
  <si>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</si>
  <si>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</si>
  <si>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</si>
  <si>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</si>
  <si>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</si>
  <si>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</si>
  <si>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</si>
  <si>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</si>
  <si>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</si>
  <si>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</si>
  <si>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</si>
  <si>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</si>
  <si>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</si>
  <si>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</si>
  <si>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</si>
  <si>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</si>
  <si>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</si>
  <si>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</si>
  <si>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</si>
  <si>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</si>
  <si>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</si>
  <si>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</si>
  <si>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</si>
  <si>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</si>
  <si>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</si>
  <si>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</si>
  <si>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</si>
  <si>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</si>
  <si>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</si>
  <si>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</si>
  <si>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</si>
  <si>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</si>
  <si>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</si>
  <si>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</si>
  <si>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</si>
  <si>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</si>
  <si>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</si>
  <si>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</si>
  <si>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</si>
  <si>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</si>
  <si>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</si>
  <si>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</si>
  <si>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</si>
  <si>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</si>
  <si>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</si>
  <si>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</si>
  <si>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</si>
  <si>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</si>
  <si>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</si>
  <si>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</si>
  <si>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</si>
  <si>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</si>
  <si>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</si>
  <si>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</si>
  <si>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</si>
  <si>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</si>
  <si>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</si>
  <si>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</si>
  <si>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</si>
  <si>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</si>
  <si>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</si>
  <si>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</si>
  <si>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</si>
  <si>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</si>
  <si>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</si>
  <si>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</si>
  <si>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</si>
  <si>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</si>
  <si>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</si>
  <si>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</si>
  <si>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</si>
  <si>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</si>
  <si>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</si>
  <si>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</si>
  <si>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</si>
  <si>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</si>
  <si>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</si>
  <si>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</si>
  <si>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</si>
  <si>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</si>
  <si>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</si>
  <si>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</si>
  <si>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</si>
  <si>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</si>
  <si>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</si>
  <si>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</si>
  <si>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</si>
  <si>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</si>
  <si>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</si>
  <si>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</si>
  <si>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</si>
  <si>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</si>
  <si>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</si>
  <si>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</si>
  <si>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</si>
  <si>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</si>
  <si>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</si>
  <si>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</si>
  <si>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</si>
  <si>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</si>
  <si>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</si>
  <si>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</si>
  <si>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</si>
  <si>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</si>
  <si>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</si>
  <si>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</si>
  <si>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</si>
  <si>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</si>
  <si>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</si>
  <si>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</si>
  <si>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</si>
  <si>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</si>
  <si>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</si>
  <si>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</si>
  <si>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</si>
  <si>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</si>
  <si>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</si>
  <si>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</si>
  <si>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</si>
  <si>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</si>
  <si>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</si>
  <si>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</si>
  <si>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</si>
  <si>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</si>
  <si>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</si>
  <si>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</si>
  <si>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</si>
  <si>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</si>
  <si>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</si>
  <si>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</si>
  <si>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</si>
  <si>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</si>
  <si>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</si>
  <si>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</si>
  <si>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</si>
  <si>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</si>
  <si>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</si>
  <si>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</si>
  <si>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</si>
  <si>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</si>
  <si>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</si>
  <si>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</si>
  <si>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</si>
  <si>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</si>
  <si>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</si>
  <si>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</si>
  <si>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</si>
  <si>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</si>
  <si>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</si>
  <si>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</si>
  <si>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</si>
  <si>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</si>
  <si>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</si>
  <si>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</si>
  <si>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</si>
  <si>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</si>
  <si>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</si>
  <si>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</si>
  <si>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</si>
  <si>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</si>
  <si>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</si>
  <si>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</si>
  <si>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</si>
  <si>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</si>
  <si>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</si>
  <si>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</si>
  <si>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</si>
  <si>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</si>
  <si>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</si>
  <si>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</si>
  <si>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</si>
  <si>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</si>
  <si>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</si>
  <si>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</si>
  <si>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</si>
  <si>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</si>
  <si>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</si>
  <si>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</si>
  <si>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</si>
  <si>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</si>
  <si>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</si>
  <si>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</si>
  <si>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</si>
  <si>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</si>
  <si>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</si>
  <si>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</si>
  <si>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</si>
  <si>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</si>
  <si>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</si>
  <si>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</si>
  <si>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</si>
  <si>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</si>
  <si>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</si>
  <si>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</si>
  <si>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</si>
  <si>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</si>
  <si>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</si>
  <si>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</si>
  <si>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</si>
  <si>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</si>
  <si>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</si>
  <si>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</si>
  <si>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</si>
  <si>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</si>
  <si>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</si>
  <si>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</si>
  <si>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</si>
  <si>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</si>
  <si>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</si>
  <si>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</si>
  <si>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</si>
  <si>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</si>
  <si>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</si>
  <si>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</si>
  <si>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</si>
  <si>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</si>
  <si>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</si>
  <si>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</si>
  <si>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</si>
  <si>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</si>
  <si>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</si>
  <si>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</si>
  <si>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</si>
  <si>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</si>
  <si>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</si>
  <si>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</si>
  <si>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</si>
  <si>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</si>
  <si>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</si>
  <si>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</si>
  <si>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</si>
  <si>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</si>
  <si>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</si>
  <si>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</si>
  <si>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</si>
  <si>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</si>
  <si>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</si>
  <si>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</si>
  <si>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</si>
  <si>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</si>
  <si>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</si>
  <si>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</si>
  <si>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</si>
  <si>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</si>
  <si>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</si>
  <si>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</si>
  <si>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</si>
  <si>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</si>
  <si>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</si>
  <si>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</si>
  <si>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</si>
  <si>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</si>
  <si>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</si>
  <si>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</si>
  <si>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</si>
  <si>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</si>
  <si>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</si>
  <si>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</si>
  <si>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</si>
  <si>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</si>
  <si>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</si>
  <si>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</si>
  <si>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</si>
  <si>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</si>
  <si>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</si>
  <si>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</si>
  <si>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</si>
  <si>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</si>
  <si>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</si>
  <si>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</si>
  <si>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</si>
  <si>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</si>
  <si>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</si>
  <si>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</si>
  <si>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</si>
  <si>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</si>
  <si>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</si>
  <si>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</si>
  <si>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</si>
  <si>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</si>
  <si>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</si>
  <si>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</si>
  <si>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</si>
  <si>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</si>
  <si>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</si>
  <si>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</si>
  <si>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</si>
  <si>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</si>
  <si>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</si>
  <si>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</si>
  <si>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</si>
  <si>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</si>
  <si>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</si>
  <si>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</si>
  <si>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</si>
  <si>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</si>
  <si>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</si>
  <si>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</si>
  <si>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</si>
  <si>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</si>
  <si>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</si>
  <si>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</si>
  <si>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</si>
  <si>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</si>
  <si>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</si>
  <si>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</si>
  <si>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</si>
  <si>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</si>
  <si>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</si>
  <si>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</si>
  <si>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</si>
  <si>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</si>
  <si>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</si>
  <si>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</si>
  <si>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</si>
  <si>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</si>
  <si>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</si>
  <si>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</si>
  <si>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</si>
  <si>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</si>
  <si>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</si>
  <si>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</si>
  <si>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</si>
  <si>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</si>
  <si>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</si>
  <si>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</si>
  <si>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</si>
  <si>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</si>
  <si>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</si>
  <si>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</si>
  <si>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</si>
  <si>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</si>
  <si>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</si>
  <si>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</si>
  <si>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</si>
  <si>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</si>
  <si>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</si>
  <si>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</si>
  <si>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</si>
  <si>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</si>
  <si>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</si>
  <si>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</si>
  <si>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</si>
  <si>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</si>
  <si>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</si>
  <si>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</si>
  <si>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</si>
  <si>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</si>
  <si>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</si>
  <si>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</si>
  <si>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</si>
  <si>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</si>
  <si>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</si>
  <si>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</si>
  <si>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</si>
  <si>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</si>
  <si>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</si>
  <si>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</si>
  <si>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</si>
  <si>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</si>
  <si>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</si>
  <si>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</si>
  <si>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</si>
  <si>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</si>
  <si>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</si>
  <si>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</si>
  <si>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</si>
  <si>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</si>
  <si>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</si>
  <si>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</si>
  <si>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</si>
  <si>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</si>
  <si>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</si>
  <si>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</si>
  <si>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</si>
  <si>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</si>
  <si>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</si>
  <si>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</si>
  <si>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</si>
  <si>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</si>
  <si>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</si>
  <si>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</si>
  <si>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</si>
  <si>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</si>
  <si>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</si>
  <si>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</si>
  <si>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</si>
  <si>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</si>
  <si>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</si>
  <si>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</si>
  <si>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</si>
  <si>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</si>
  <si>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</si>
  <si>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</si>
  <si>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</si>
  <si>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</si>
  <si>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</si>
  <si>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</si>
  <si>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</si>
  <si>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</si>
  <si>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</si>
  <si>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</si>
  <si>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</si>
  <si>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</si>
  <si>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</si>
  <si>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</si>
  <si>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</si>
  <si>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</si>
  <si>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</si>
  <si>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</si>
  <si>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</si>
  <si>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</si>
  <si>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</si>
  <si>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</si>
  <si>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</si>
  <si>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</si>
  <si>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</si>
  <si>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</si>
  <si>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</si>
  <si>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</si>
  <si>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</si>
  <si>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</si>
  <si>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</si>
  <si>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</si>
  <si>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</si>
  <si>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</si>
  <si>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</si>
  <si>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</si>
  <si>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</si>
  <si>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</si>
  <si>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</si>
  <si>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</si>
  <si>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</si>
  <si>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</si>
  <si>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</si>
  <si>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</si>
  <si>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</si>
  <si>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</si>
  <si>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</si>
  <si>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</si>
  <si>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</si>
  <si>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</si>
  <si>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</si>
  <si>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</si>
  <si>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</si>
  <si>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</si>
  <si>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</si>
  <si>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</si>
  <si>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</si>
  <si>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</si>
  <si>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</si>
  <si>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</si>
  <si>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</si>
  <si>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</si>
  <si>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</si>
  <si>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</si>
  <si>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</si>
  <si>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</si>
  <si>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</si>
  <si>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</si>
  <si>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</si>
  <si>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</si>
  <si>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</si>
  <si>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</si>
  <si>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</si>
  <si>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</si>
  <si>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</si>
  <si>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</si>
  <si>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</si>
  <si>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</si>
  <si>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</si>
  <si>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</si>
  <si>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</si>
  <si>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</si>
  <si>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</si>
  <si>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</si>
  <si>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</si>
  <si>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</si>
  <si>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</si>
  <si>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</si>
  <si>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</si>
  <si>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</si>
  <si>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</si>
  <si>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</si>
  <si>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</si>
  <si>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</si>
  <si>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</si>
  <si>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</si>
  <si>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</si>
  <si>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</si>
  <si>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</si>
  <si>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</si>
  <si>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</si>
  <si>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</si>
  <si>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</si>
  <si>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</si>
  <si>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</si>
  <si>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</si>
  <si>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</si>
  <si>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</si>
  <si>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</si>
  <si>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</si>
  <si>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</si>
  <si>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</si>
  <si>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</si>
  <si>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</si>
  <si>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</si>
  <si>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</si>
  <si>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</si>
  <si>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</si>
  <si>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</si>
  <si>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</si>
  <si>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</si>
  <si>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</si>
  <si>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</si>
  <si>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</si>
  <si>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</si>
  <si>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</si>
  <si>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</si>
  <si>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</si>
  <si>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</si>
  <si>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</si>
  <si>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</si>
  <si>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</si>
  <si>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</si>
  <si>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</si>
  <si>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</si>
  <si>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</si>
  <si>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</si>
  <si>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</si>
  <si>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</si>
  <si>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</si>
  <si>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</si>
  <si>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</si>
  <si>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</si>
  <si>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</si>
  <si>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</si>
  <si>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</si>
  <si>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</si>
  <si>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</si>
  <si>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</si>
  <si>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</si>
  <si>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</si>
  <si>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</si>
  <si>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</si>
  <si>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</si>
  <si>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</si>
  <si>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</si>
  <si>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</si>
  <si>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</si>
  <si>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</si>
  <si>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</si>
  <si>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</si>
  <si>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</si>
  <si>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</si>
  <si>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</si>
  <si>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</si>
  <si>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</si>
  <si>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</si>
  <si>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</si>
  <si>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</si>
  <si>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</si>
  <si>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</si>
  <si>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</si>
  <si>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</si>
  <si>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</si>
  <si>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</si>
  <si>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</si>
  <si>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</si>
  <si>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</si>
  <si>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</si>
  <si>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</si>
  <si>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</si>
  <si>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</si>
  <si>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</si>
  <si>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</si>
  <si>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</si>
  <si>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</si>
  <si>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</si>
  <si>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</si>
  <si>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</si>
  <si>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</si>
  <si>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</si>
  <si>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</si>
  <si>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</si>
  <si>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</si>
  <si>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</si>
  <si>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</si>
  <si>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</si>
  <si>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</si>
  <si>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</si>
  <si>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</si>
  <si>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</si>
  <si>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</si>
  <si>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</si>
  <si>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</si>
  <si>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</si>
  <si>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</si>
  <si>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</si>
  <si>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</si>
  <si>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</si>
  <si>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</si>
  <si>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</si>
  <si>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</si>
  <si>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</si>
  <si>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</si>
  <si>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</si>
  <si>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</si>
  <si>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</si>
  <si>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</si>
  <si>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</si>
  <si>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</si>
  <si>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</si>
  <si>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</si>
  <si>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</si>
  <si>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</si>
  <si>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</si>
  <si>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</si>
  <si>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</si>
  <si>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</si>
  <si>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</si>
  <si>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</si>
  <si>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</si>
  <si>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</si>
  <si>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</si>
  <si>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</si>
  <si>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</si>
  <si>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</si>
  <si>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</si>
  <si>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</si>
  <si>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</si>
  <si>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</si>
  <si>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</si>
  <si>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</si>
  <si>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</si>
  <si>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</si>
  <si>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</si>
  <si>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</si>
  <si>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</si>
  <si>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</si>
  <si>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</si>
  <si>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</si>
  <si>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</si>
  <si>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</si>
  <si>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</si>
  <si>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</si>
  <si>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</si>
  <si>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</si>
  <si>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</si>
  <si>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</si>
  <si>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</si>
  <si>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</si>
  <si>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</si>
  <si>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</si>
  <si>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</si>
  <si>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</si>
  <si>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</si>
  <si>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</si>
  <si>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</si>
  <si>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</si>
  <si>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</si>
  <si>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</si>
  <si>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</si>
  <si>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</si>
  <si>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</si>
  <si>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</si>
  <si>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</si>
  <si>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</si>
  <si>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</si>
  <si>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</si>
  <si>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</si>
  <si>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</si>
  <si>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</si>
  <si>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</si>
  <si>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</si>
  <si>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</si>
  <si>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</si>
  <si>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</si>
  <si>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</si>
  <si>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</si>
  <si>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</si>
  <si>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</si>
  <si>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</si>
  <si>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</si>
  <si>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</si>
  <si>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</si>
  <si>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</si>
  <si>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</si>
  <si>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</si>
  <si>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</si>
  <si>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</si>
  <si>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</si>
  <si>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</si>
  <si>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</si>
  <si>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</si>
  <si>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</si>
  <si>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</si>
  <si>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</si>
  <si>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</si>
  <si>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</si>
  <si>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</si>
  <si>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</si>
  <si>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</si>
  <si>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</si>
  <si>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</si>
  <si>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</si>
  <si>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</si>
  <si>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</si>
  <si>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</si>
  <si>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</si>
  <si>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</si>
  <si>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</si>
  <si>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</si>
  <si>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</si>
  <si>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</si>
  <si>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</si>
  <si>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</si>
  <si>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</si>
  <si>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</si>
  <si>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</si>
  <si>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</si>
  <si>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</si>
  <si>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</si>
  <si>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</si>
  <si>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</si>
  <si>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</si>
  <si>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</si>
  <si>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</si>
  <si>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</si>
  <si>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</si>
  <si>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</si>
  <si>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</si>
  <si>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</si>
  <si>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</si>
  <si>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</si>
  <si>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</si>
  <si>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</si>
  <si>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</si>
  <si>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</si>
  <si>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</si>
  <si>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</si>
  <si>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</si>
  <si>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</si>
  <si>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</si>
  <si>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</si>
  <si>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</si>
  <si>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</si>
  <si>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</si>
  <si>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</si>
  <si>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</si>
  <si>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</si>
  <si>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</si>
  <si>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</si>
  <si>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</si>
  <si>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</si>
  <si>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</si>
  <si>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</si>
  <si>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</si>
  <si>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</si>
  <si>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</si>
  <si>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</si>
  <si>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</si>
  <si>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</si>
  <si>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</si>
  <si>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</si>
  <si>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</si>
  <si>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</si>
  <si>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</si>
  <si>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</si>
  <si>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</si>
  <si>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</si>
  <si>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</si>
  <si>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</si>
  <si>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</si>
  <si>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</si>
  <si>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</si>
  <si>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</si>
  <si>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</si>
  <si>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</si>
  <si>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</si>
  <si>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</si>
  <si>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</si>
  <si>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</si>
  <si>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</si>
  <si>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</si>
  <si>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</si>
  <si>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</si>
  <si>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</si>
  <si>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</si>
  <si>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</si>
  <si>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</si>
  <si>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</si>
  <si>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</si>
  <si>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</si>
  <si>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</si>
  <si>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</si>
  <si>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</si>
  <si>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</si>
  <si>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</si>
  <si>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</si>
  <si>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</si>
  <si>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</si>
  <si>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</si>
  <si>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</si>
  <si>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</si>
  <si>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</si>
  <si>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</si>
  <si>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</si>
  <si>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</si>
  <si>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</si>
  <si>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</si>
  <si>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</si>
  <si>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</si>
  <si>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</si>
  <si>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</si>
  <si>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</si>
  <si>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</si>
  <si>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</si>
  <si>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</si>
  <si>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</si>
  <si>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</si>
  <si>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</si>
  <si>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</si>
  <si>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</si>
  <si>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</si>
  <si>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</si>
  <si>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</si>
  <si>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</si>
  <si>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</si>
  <si>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</si>
  <si>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</si>
  <si>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</si>
  <si>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</si>
  <si>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</si>
  <si>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</si>
  <si>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</si>
  <si>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</si>
  <si>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</si>
  <si>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</si>
  <si>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</si>
  <si>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</si>
  <si>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</si>
  <si>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</si>
  <si>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</si>
  <si>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</si>
  <si>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</si>
  <si>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</si>
  <si>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</si>
  <si>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</si>
  <si>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</si>
  <si>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</si>
  <si>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</si>
  <si>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</si>
  <si>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</si>
  <si>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</si>
  <si>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</si>
  <si>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</si>
  <si>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</si>
  <si>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</si>
  <si>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</si>
  <si>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</si>
  <si>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</si>
  <si>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</si>
  <si>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</si>
  <si>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</si>
  <si>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</si>
  <si>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</si>
  <si>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</si>
  <si>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</si>
  <si>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</si>
  <si>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</si>
  <si>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</si>
  <si>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</si>
  <si>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</si>
  <si>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</si>
  <si>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</si>
  <si>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</si>
  <si>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</si>
  <si>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</si>
  <si>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</si>
  <si>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</si>
  <si>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</si>
  <si>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</si>
  <si>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</si>
  <si>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</si>
  <si>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</si>
  <si>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</si>
  <si>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</si>
  <si>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</si>
  <si>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</si>
  <si>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</si>
  <si>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</si>
  <si>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</si>
  <si>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</si>
  <si>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</si>
  <si>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</si>
  <si>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</si>
  <si>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</si>
  <si>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</si>
  <si>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</si>
  <si>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</si>
  <si>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</si>
  <si>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</si>
  <si>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</si>
  <si>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</si>
  <si>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</si>
  <si>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</si>
  <si>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</si>
  <si>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</si>
  <si>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</si>
  <si>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</si>
  <si>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</si>
  <si>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</si>
  <si>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</si>
  <si>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</si>
  <si>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</si>
  <si>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</si>
  <si>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</si>
  <si>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</si>
  <si>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</si>
  <si>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</si>
  <si>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</si>
  <si>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</si>
  <si>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</si>
  <si>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</si>
  <si>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</si>
  <si>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</si>
  <si>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</si>
  <si>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</si>
  <si>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</si>
  <si>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</si>
  <si>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</si>
  <si>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</si>
  <si>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</si>
  <si>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</si>
  <si>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</si>
  <si>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</si>
  <si>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</si>
  <si>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</si>
  <si>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</si>
  <si>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</si>
  <si>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</si>
  <si>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</si>
  <si>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</si>
  <si>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</si>
  <si>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</si>
  <si>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</si>
  <si>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</si>
  <si>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</si>
  <si>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</si>
  <si>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</si>
  <si>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</si>
  <si>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</si>
  <si>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</si>
  <si>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</si>
  <si>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</si>
  <si>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</si>
  <si>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</si>
  <si>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</si>
  <si>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</si>
  <si>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</si>
  <si>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</si>
  <si>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</si>
  <si>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</si>
  <si>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</si>
  <si>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</si>
  <si>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</si>
  <si>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</si>
  <si>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</si>
  <si>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</si>
  <si>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</si>
  <si>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</si>
  <si>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</si>
  <si>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</si>
  <si>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</si>
  <si>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</si>
  <si>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</si>
  <si>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</si>
  <si>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</si>
  <si>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</si>
  <si>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</si>
  <si>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</si>
  <si>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</si>
  <si>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</si>
  <si>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</si>
  <si>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</si>
  <si>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</si>
  <si>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</si>
  <si>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</si>
  <si>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</si>
  <si>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</si>
  <si>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</si>
  <si>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</si>
  <si>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</si>
  <si>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</si>
  <si>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</si>
  <si>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</si>
  <si>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</si>
  <si>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</si>
  <si>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</si>
  <si>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</si>
  <si>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</si>
  <si>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</si>
  <si>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</si>
  <si>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</si>
  <si>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</si>
  <si>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</si>
  <si>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</si>
  <si>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</si>
  <si>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</si>
  <si>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</si>
  <si>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</si>
  <si>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</si>
  <si>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</si>
  <si>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</si>
  <si>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</si>
  <si>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</si>
  <si>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</si>
  <si>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</si>
  <si>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</si>
  <si>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</si>
  <si>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</si>
  <si>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</si>
  <si>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</si>
  <si>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</si>
  <si>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</si>
  <si>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</si>
  <si>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</si>
  <si>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</si>
  <si>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</si>
  <si>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</si>
  <si>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</si>
  <si>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</si>
  <si>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</si>
  <si>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</si>
  <si>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</si>
  <si>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</si>
  <si>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</si>
  <si>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</si>
  <si>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</si>
  <si>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</si>
  <si>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</si>
  <si>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</si>
  <si>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</si>
  <si>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</si>
  <si>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</si>
  <si>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</si>
  <si>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</si>
  <si>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</si>
  <si>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</si>
  <si>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</si>
  <si>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</si>
  <si>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</si>
  <si>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</si>
  <si>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</si>
  <si>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</si>
  <si>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</si>
  <si>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</si>
  <si>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</si>
  <si>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</si>
  <si>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</si>
  <si>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</si>
  <si>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</si>
  <si>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</si>
  <si>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</si>
  <si>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</si>
  <si>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</si>
  <si>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</si>
  <si>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</si>
  <si>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</si>
  <si>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</si>
  <si>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</si>
  <si>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</si>
  <si>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</si>
  <si>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</si>
  <si>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</si>
  <si>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</si>
  <si>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</si>
  <si>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</si>
  <si>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</si>
  <si>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</si>
  <si>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</si>
  <si>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</si>
  <si>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</si>
  <si>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</si>
  <si>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</si>
  <si>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</si>
  <si>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</si>
  <si>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</si>
  <si>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</si>
  <si>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</si>
  <si>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</si>
  <si>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</si>
  <si>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</si>
  <si>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</si>
  <si>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</si>
  <si>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</si>
  <si>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</si>
  <si>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</si>
  <si>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</si>
  <si>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</si>
  <si>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</si>
  <si>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</si>
  <si>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</si>
  <si>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</si>
  <si>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</si>
  <si>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</si>
  <si>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</si>
  <si>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</si>
  <si>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</si>
  <si>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</si>
  <si>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</si>
  <si>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</si>
  <si>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</si>
  <si>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</si>
  <si>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</si>
  <si>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</si>
  <si>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</si>
  <si>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</si>
  <si>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</si>
  <si>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</si>
  <si>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</si>
  <si>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</si>
  <si>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</si>
  <si>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</si>
  <si>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</si>
  <si>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</si>
  <si>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</si>
  <si>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</si>
  <si>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</si>
  <si>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</si>
  <si>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</si>
  <si>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</si>
  <si>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</si>
  <si>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</si>
  <si>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</si>
  <si>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</si>
  <si>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</si>
  <si>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</si>
  <si>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</si>
  <si>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</si>
  <si>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</si>
  <si>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</si>
  <si>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</si>
  <si>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</si>
  <si>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</si>
  <si>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</si>
  <si>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</si>
  <si>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</si>
  <si>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</si>
  <si>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</si>
  <si>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</si>
  <si>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</si>
  <si>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</si>
  <si>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</si>
  <si>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</si>
  <si>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</si>
  <si>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</si>
  <si>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</si>
  <si>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</si>
  <si>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</si>
  <si>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</si>
  <si>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</si>
  <si>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</si>
  <si>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</si>
  <si>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</si>
  <si>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</si>
  <si>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</si>
  <si>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</si>
  <si>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</si>
  <si>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</si>
  <si>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</si>
  <si>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</si>
  <si>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</si>
  <si>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</si>
  <si>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</si>
  <si>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</si>
  <si>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</si>
  <si>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</si>
  <si>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</si>
  <si>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</si>
  <si>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</si>
  <si>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</si>
  <si>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</si>
  <si>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</si>
  <si>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</si>
  <si>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</si>
  <si>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</si>
  <si>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</si>
  <si>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</si>
  <si>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</si>
  <si>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</si>
  <si>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</si>
  <si>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</si>
  <si>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</si>
  <si>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</si>
  <si>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</si>
  <si>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</si>
  <si>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</si>
  <si>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</si>
  <si>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</si>
  <si>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</si>
  <si>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</si>
  <si>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</si>
  <si>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</si>
  <si>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</si>
  <si>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</si>
  <si>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</si>
  <si>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</si>
  <si>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</si>
  <si>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</si>
  <si>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</si>
  <si>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</si>
  <si>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</si>
  <si>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</si>
  <si>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</si>
  <si>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</si>
  <si>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</si>
  <si>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</si>
  <si>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</si>
  <si>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</si>
  <si>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</si>
  <si>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</si>
  <si>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</si>
  <si>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</si>
  <si>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</si>
  <si>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</si>
  <si>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</si>
  <si>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</si>
  <si>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</si>
  <si>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</si>
  <si>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</si>
  <si>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</si>
  <si>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</si>
  <si>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</si>
  <si>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</si>
  <si>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</si>
  <si>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</si>
  <si>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</si>
  <si>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</si>
  <si>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</si>
  <si>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</si>
  <si>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</si>
  <si>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</si>
  <si>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</si>
  <si>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</si>
  <si>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</si>
  <si>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</si>
  <si>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</si>
  <si>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</si>
  <si>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</si>
  <si>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</si>
  <si>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</si>
  <si>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</si>
  <si>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</si>
  <si>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</si>
  <si>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</si>
  <si>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</si>
  <si>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</si>
  <si>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</si>
  <si>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</si>
  <si>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</si>
  <si>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</si>
  <si>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</si>
  <si>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</si>
  <si>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</si>
  <si>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</si>
  <si>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</si>
  <si>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</si>
  <si>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</si>
  <si>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</si>
  <si>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</si>
  <si>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</si>
  <si>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</si>
  <si>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</si>
  <si>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</si>
  <si>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</si>
  <si>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</si>
  <si>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</si>
  <si>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</si>
  <si>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</si>
  <si>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</si>
  <si>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</si>
  <si>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</si>
  <si>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</si>
  <si>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</si>
  <si>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</si>
  <si>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</si>
  <si>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</si>
  <si>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</si>
  <si>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</si>
  <si>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</si>
  <si>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</si>
  <si>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</si>
  <si>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</si>
  <si>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</si>
  <si>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</si>
  <si>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</si>
  <si>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</si>
  <si>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</si>
  <si>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</si>
  <si>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</si>
  <si>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</si>
  <si>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</si>
  <si>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</si>
  <si>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</si>
  <si>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</si>
  <si>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</si>
  <si>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</si>
  <si>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</si>
  <si>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</si>
  <si>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</si>
  <si>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</si>
  <si>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</si>
  <si>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</si>
  <si>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</si>
  <si>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</si>
  <si>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</si>
  <si>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</si>
  <si>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</si>
  <si>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</si>
  <si>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</si>
  <si>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</si>
  <si>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</si>
  <si>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</si>
  <si>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</si>
  <si>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</si>
  <si>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</si>
  <si>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</si>
  <si>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</si>
  <si>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</si>
  <si>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</si>
  <si>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</si>
  <si>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</si>
  <si>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</si>
  <si>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</si>
  <si>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</si>
  <si>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</si>
  <si>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</si>
  <si>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</si>
  <si>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</si>
  <si>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</si>
  <si>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</si>
  <si>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</si>
  <si>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</si>
  <si>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</si>
  <si>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</si>
  <si>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</si>
  <si>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</si>
  <si>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</si>
  <si>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</si>
  <si>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</si>
  <si>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</si>
  <si>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</si>
  <si>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</si>
  <si>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</si>
  <si>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</si>
  <si>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</si>
  <si>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</si>
  <si>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</si>
  <si>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</si>
  <si>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</si>
  <si>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</si>
  <si>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</si>
  <si>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</si>
  <si>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</si>
  <si>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</si>
  <si>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</si>
  <si>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</si>
  <si>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</si>
  <si>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</si>
  <si>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</si>
  <si>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</si>
  <si>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</si>
  <si>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</si>
  <si>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</si>
  <si>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</si>
  <si>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</si>
  <si>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</si>
  <si>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</si>
  <si>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</si>
  <si>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</si>
  <si>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</si>
  <si>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</si>
  <si>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</si>
  <si>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</si>
  <si>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</si>
  <si>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</si>
  <si>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</si>
  <si>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</si>
  <si>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</si>
  <si>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</si>
  <si>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</si>
  <si>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</si>
  <si>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</si>
  <si>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</si>
  <si>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</si>
  <si>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</si>
  <si>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</si>
  <si>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</si>
  <si>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</si>
  <si>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</si>
  <si>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</si>
  <si>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</si>
  <si>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</si>
  <si>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</si>
  <si>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</si>
  <si>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</si>
  <si>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</si>
  <si>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</si>
  <si>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</si>
  <si>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</si>
  <si>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</si>
  <si>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</si>
  <si>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</si>
  <si>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</si>
  <si>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</si>
  <si>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</si>
  <si>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</si>
  <si>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</si>
  <si>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</si>
  <si>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</si>
  <si>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</si>
  <si>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</si>
  <si>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</si>
  <si>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</si>
  <si>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</si>
  <si>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</si>
  <si>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</si>
  <si>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</si>
  <si>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</si>
  <si>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</si>
  <si>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</si>
  <si>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</si>
  <si>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</si>
  <si>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</si>
  <si>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</si>
  <si>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</si>
  <si>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</si>
  <si>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</si>
  <si>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</si>
  <si>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</si>
  <si>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</si>
  <si>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</si>
  <si>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</si>
  <si>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</si>
  <si>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</si>
  <si>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</si>
  <si>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</si>
  <si>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</si>
  <si>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</si>
  <si>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</si>
  <si>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</si>
  <si>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</si>
  <si>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</si>
  <si>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</si>
  <si>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</si>
  <si>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</si>
  <si>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</si>
  <si>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</si>
  <si>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</si>
  <si>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</si>
  <si>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</si>
  <si>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</si>
  <si>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</si>
  <si>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</si>
  <si>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</si>
  <si>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</si>
  <si>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</si>
  <si>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</si>
  <si>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</si>
  <si>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</si>
  <si>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</si>
  <si>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</si>
  <si>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</si>
  <si>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</si>
  <si>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</si>
  <si>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</si>
  <si>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</si>
  <si>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</si>
  <si>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</si>
  <si>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</si>
  <si>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</si>
  <si>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</si>
  <si>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</si>
  <si>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</si>
  <si>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</si>
  <si>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</si>
  <si>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</si>
  <si>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</si>
  <si>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</si>
  <si>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</si>
  <si>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</si>
  <si>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</si>
  <si>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</si>
  <si>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</si>
  <si>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</si>
  <si>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</si>
  <si>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</si>
  <si>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</si>
  <si>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</si>
  <si>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</si>
  <si>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</si>
  <si>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</si>
  <si>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</si>
  <si>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</si>
  <si>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</si>
  <si>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</si>
  <si>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</si>
  <si>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</si>
  <si>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</si>
  <si>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</si>
  <si>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</si>
  <si>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</si>
  <si>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</si>
  <si>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</si>
  <si>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</si>
  <si>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</si>
  <si>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</si>
  <si>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</si>
  <si>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</si>
  <si>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</si>
  <si>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</si>
  <si>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</si>
  <si>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</si>
  <si>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</si>
  <si>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</si>
  <si>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</si>
  <si>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</si>
  <si>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</si>
  <si>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</si>
  <si>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</si>
  <si>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</si>
  <si>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</si>
  <si>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</si>
  <si>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</si>
  <si>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</si>
  <si>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</si>
  <si>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</si>
  <si>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</si>
  <si>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</si>
  <si>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</si>
  <si>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</si>
  <si>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</si>
  <si>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</si>
  <si>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</si>
  <si>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</si>
  <si>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</si>
  <si>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</si>
  <si>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</si>
  <si>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</si>
  <si>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</si>
  <si>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</si>
  <si>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</si>
  <si>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</si>
  <si>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</si>
  <si>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</si>
  <si>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</si>
  <si>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</si>
  <si>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</si>
  <si>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</si>
  <si>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</si>
  <si>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</si>
  <si>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</si>
  <si>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</si>
  <si>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</si>
  <si>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</si>
  <si>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</si>
  <si>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</si>
  <si>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</si>
  <si>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</si>
  <si>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</si>
  <si>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</si>
  <si>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</si>
  <si>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</si>
  <si>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</si>
  <si>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</si>
  <si>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</si>
  <si>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</si>
  <si>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</si>
  <si>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</si>
  <si>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</si>
  <si>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</si>
  <si>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</si>
  <si>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</si>
  <si>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</si>
  <si>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</si>
  <si>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</si>
  <si>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</si>
  <si>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</si>
  <si>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</si>
  <si>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</si>
  <si>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</si>
  <si>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</si>
  <si>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</si>
  <si>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</si>
  <si>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</si>
  <si>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</si>
  <si>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</si>
  <si>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</si>
  <si>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</si>
  <si>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</si>
  <si>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</si>
  <si>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</si>
  <si>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</si>
  <si>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</si>
  <si>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</si>
  <si>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</si>
  <si>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</si>
  <si>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</si>
  <si>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</si>
  <si>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</si>
  <si>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</si>
  <si>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</si>
  <si>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</si>
  <si>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</si>
  <si>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</si>
  <si>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</si>
  <si>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</si>
  <si>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</si>
  <si>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</si>
  <si>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</si>
  <si>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</si>
  <si>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</si>
  <si>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</si>
  <si>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</si>
  <si>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</si>
  <si>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</si>
  <si>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</si>
  <si>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</si>
  <si>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</si>
  <si>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</si>
  <si>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</si>
  <si>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</si>
  <si>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</si>
  <si>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</si>
  <si>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</si>
  <si>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</si>
  <si>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</si>
  <si>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</si>
  <si>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</si>
  <si>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</si>
  <si>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</si>
  <si>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</si>
  <si>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</si>
  <si>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</si>
  <si>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</si>
  <si>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</si>
  <si>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</si>
  <si>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</si>
  <si>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</si>
  <si>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</si>
  <si>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</si>
  <si>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</si>
  <si>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</si>
  <si>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</si>
  <si>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</si>
  <si>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</si>
  <si>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</si>
  <si>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</si>
  <si>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</si>
  <si>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</si>
  <si>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</si>
  <si>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</si>
  <si>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</si>
  <si>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</si>
  <si>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</si>
  <si>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</si>
  <si>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</si>
  <si>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</si>
  <si>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</si>
  <si>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</si>
  <si>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</si>
  <si>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</si>
  <si>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</si>
  <si>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</si>
  <si>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</si>
  <si>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</si>
  <si>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</si>
  <si>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</si>
  <si>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</si>
  <si>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</si>
  <si>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</si>
  <si>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</si>
  <si>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</si>
  <si>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</si>
  <si>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</si>
  <si>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</si>
  <si>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</si>
  <si>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</si>
  <si>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</si>
  <si>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</si>
  <si>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</si>
  <si>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</si>
  <si>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</si>
  <si>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</si>
  <si>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</si>
  <si>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</si>
  <si>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</si>
  <si>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</si>
  <si>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</si>
  <si>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</si>
  <si>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</si>
  <si>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</si>
  <si>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</si>
  <si>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</si>
  <si>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</si>
  <si>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</si>
  <si>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</si>
  <si>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</si>
  <si>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</si>
  <si>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</si>
  <si>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</si>
  <si>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</si>
  <si>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</si>
  <si>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</si>
  <si>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</si>
  <si>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</si>
  <si>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</si>
  <si>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</si>
  <si>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</si>
  <si>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</si>
  <si>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</si>
  <si>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</si>
  <si>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</si>
  <si>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</si>
  <si>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</si>
  <si>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</si>
  <si>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</si>
  <si>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</si>
  <si>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</si>
  <si>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</si>
  <si>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</si>
  <si>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</si>
  <si>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</si>
  <si>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</si>
  <si>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</si>
  <si>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</si>
  <si>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</si>
  <si>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</si>
  <si>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</si>
  <si>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</si>
  <si>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</si>
  <si>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</si>
  <si>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</si>
  <si>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</si>
  <si>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</si>
  <si>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</si>
  <si>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</si>
  <si>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</si>
  <si>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</si>
  <si>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</si>
  <si>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</si>
  <si>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</si>
  <si>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</si>
  <si>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</si>
  <si>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</si>
  <si>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</si>
  <si>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</si>
  <si>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</si>
  <si>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</si>
  <si>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</si>
  <si>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</si>
  <si>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</si>
  <si>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</si>
  <si>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</si>
  <si>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</si>
  <si>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</si>
  <si>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</si>
  <si>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</si>
  <si>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</si>
  <si>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</si>
  <si>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</si>
  <si>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</si>
  <si>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</si>
  <si>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</si>
  <si>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</si>
  <si>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</si>
  <si>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</si>
  <si>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</si>
  <si>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</si>
  <si>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</si>
  <si>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</si>
  <si>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</si>
  <si>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</si>
  <si>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</si>
  <si>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</si>
  <si>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</si>
  <si>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</si>
  <si>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</si>
  <si>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</si>
  <si>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</si>
  <si>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</si>
  <si>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</si>
  <si>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</si>
  <si>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</si>
  <si>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</si>
  <si>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</si>
  <si>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</si>
  <si>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</si>
  <si>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</si>
  <si>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</si>
  <si>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</si>
  <si>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</si>
  <si>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</si>
  <si>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</si>
  <si>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</si>
  <si>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</si>
  <si>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</si>
  <si>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</si>
  <si>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</si>
  <si>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</si>
  <si>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</si>
  <si>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</si>
  <si>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</si>
  <si>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</si>
  <si>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</si>
  <si>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</si>
  <si>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</si>
  <si>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</si>
  <si>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</si>
  <si>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</si>
  <si>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</si>
  <si>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</si>
  <si>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</si>
  <si>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</si>
  <si>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</si>
  <si>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</si>
  <si>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</si>
  <si>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</si>
  <si>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</si>
  <si>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</si>
  <si>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</si>
  <si>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</si>
  <si>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</si>
  <si>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</si>
  <si>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</si>
  <si>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</si>
  <si>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</si>
  <si>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</si>
  <si>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</si>
  <si>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</si>
  <si>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</si>
  <si>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</si>
  <si>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</si>
  <si>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</si>
  <si>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</si>
  <si>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</si>
  <si>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</si>
  <si>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</si>
  <si>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</si>
  <si>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</si>
  <si>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</si>
  <si>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</si>
  <si>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</si>
  <si>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</si>
  <si>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</si>
  <si>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</si>
  <si>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</si>
  <si>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</si>
  <si>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</si>
  <si>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</si>
  <si>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</si>
  <si>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</si>
  <si>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</si>
  <si>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</si>
  <si>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</si>
  <si>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</si>
  <si>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</si>
  <si>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</si>
  <si>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</si>
  <si>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</si>
  <si>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</si>
  <si>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</si>
  <si>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</si>
  <si>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</si>
  <si>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</si>
  <si>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</si>
  <si>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</si>
  <si>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</si>
  <si>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</si>
  <si>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</si>
  <si>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</si>
  <si>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</si>
  <si>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</si>
  <si>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</si>
  <si>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</si>
  <si>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</si>
  <si>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</si>
  <si>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</si>
  <si>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</si>
  <si>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</si>
  <si>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</si>
  <si>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</si>
  <si>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</si>
  <si>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</si>
  <si>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</si>
  <si>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</si>
  <si>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</si>
  <si>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</si>
  <si>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</si>
  <si>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</si>
  <si>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</si>
  <si>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</si>
  <si>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</si>
  <si>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</si>
  <si>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</si>
  <si>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</si>
  <si>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</si>
  <si>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</si>
  <si>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</si>
  <si>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</si>
  <si>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</si>
  <si>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</si>
  <si>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</si>
  <si>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</si>
  <si>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</si>
  <si>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</si>
  <si>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</si>
  <si>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</si>
  <si>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</si>
  <si>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</si>
  <si>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</si>
  <si>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</si>
  <si>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</si>
  <si>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</si>
  <si>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</si>
  <si>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</si>
  <si>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</si>
  <si>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</si>
  <si>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</si>
  <si>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</si>
  <si>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</si>
  <si>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</si>
  <si>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</si>
  <si>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</si>
  <si>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</si>
  <si>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</si>
  <si>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</si>
  <si>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</si>
  <si>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</si>
  <si>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</si>
  <si>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</si>
  <si>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</si>
  <si>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</si>
  <si>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</si>
  <si>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</si>
  <si>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</si>
  <si>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</si>
  <si>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</si>
  <si>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</si>
  <si>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</si>
  <si>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</si>
  <si>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</si>
  <si>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</si>
  <si>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</si>
  <si>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</si>
  <si>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</si>
  <si>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</si>
  <si>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</si>
  <si>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</si>
  <si>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</si>
  <si>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</si>
  <si>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</si>
  <si>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</si>
  <si>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</si>
  <si>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</si>
  <si>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</si>
  <si>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</si>
  <si>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</si>
  <si>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</si>
  <si>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</si>
  <si>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</si>
  <si>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</si>
  <si>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</si>
  <si>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</si>
  <si>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</si>
  <si>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</si>
  <si>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</si>
  <si>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</si>
  <si>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</si>
  <si>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</si>
  <si>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</si>
  <si>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</si>
  <si>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</si>
  <si>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</si>
  <si>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</si>
  <si>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</si>
  <si>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</si>
  <si>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</si>
  <si>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</si>
  <si>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</si>
  <si>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</si>
  <si>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</si>
  <si>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</si>
  <si>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</si>
  <si>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</si>
  <si>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</si>
  <si>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</si>
  <si>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</si>
  <si>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</si>
  <si>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</si>
  <si>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</si>
  <si>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</si>
  <si>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</si>
  <si>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</si>
  <si>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</si>
  <si>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</si>
  <si>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</si>
  <si>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</si>
  <si>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</si>
  <si>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</si>
  <si>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</si>
  <si>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</si>
  <si>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</si>
  <si>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</si>
  <si>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</si>
  <si>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</si>
  <si>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</si>
  <si>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</si>
  <si>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</si>
  <si>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</si>
  <si>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</si>
  <si>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</si>
  <si>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</si>
  <si>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</si>
  <si>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</si>
  <si>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</si>
  <si>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</si>
  <si>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</si>
  <si>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</si>
  <si>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</si>
  <si>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</si>
  <si>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</si>
  <si>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</si>
  <si>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</si>
  <si>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</si>
  <si>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</si>
  <si>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</si>
  <si>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</si>
  <si>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</si>
  <si>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</si>
  <si>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</si>
  <si>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</si>
  <si>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</si>
  <si>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</si>
  <si>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</si>
  <si>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</si>
  <si>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</si>
  <si>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</si>
  <si>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</si>
  <si>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</si>
  <si>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</si>
  <si>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</si>
  <si>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</si>
  <si>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</si>
  <si>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</si>
  <si>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</si>
  <si>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</si>
  <si>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</si>
  <si>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</si>
  <si>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</si>
  <si>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</si>
  <si>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</si>
  <si>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</si>
  <si>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</si>
  <si>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</si>
  <si>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</si>
  <si>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</si>
  <si>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</si>
  <si>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</si>
  <si>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</si>
  <si>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</si>
  <si>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</si>
  <si>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</si>
  <si>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</si>
  <si>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</si>
  <si>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</si>
  <si>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</si>
  <si>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</si>
  <si>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</si>
  <si>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</si>
  <si>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</si>
  <si>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</si>
  <si>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</si>
  <si>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</si>
  <si>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</si>
  <si>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</si>
  <si>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</si>
  <si>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</si>
  <si>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</si>
  <si>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</si>
  <si>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</si>
  <si>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</si>
  <si>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</si>
  <si>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</si>
  <si>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</si>
  <si>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</si>
  <si>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</si>
  <si>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</si>
  <si>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</si>
  <si>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</si>
  <si>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</si>
  <si>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</si>
  <si>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</si>
  <si>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</si>
  <si>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</si>
  <si>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</si>
  <si>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</si>
  <si>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</si>
  <si>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</si>
  <si>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</si>
  <si>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</si>
  <si>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</si>
  <si>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</si>
  <si>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</si>
  <si>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</si>
  <si>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</si>
  <si>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</si>
  <si>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</si>
  <si>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</si>
  <si>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</si>
  <si>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</si>
  <si>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</si>
  <si>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</si>
  <si>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</si>
  <si>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</si>
  <si>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</si>
  <si>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</si>
  <si>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</si>
  <si>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</si>
  <si>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</si>
  <si>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</si>
  <si>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</si>
  <si>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</si>
  <si>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</si>
  <si>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</si>
  <si>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</si>
  <si>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</si>
  <si>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</si>
  <si>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</si>
  <si>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</si>
  <si>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</si>
  <si>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</si>
  <si>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</si>
  <si>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</si>
  <si>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</si>
  <si>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</si>
  <si>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</si>
  <si>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</si>
  <si>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</si>
  <si>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</si>
  <si>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</si>
  <si>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</si>
  <si>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</si>
  <si>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</si>
  <si>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</si>
  <si>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</si>
  <si>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</si>
  <si>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</si>
  <si>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</si>
  <si>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</si>
  <si>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</si>
  <si>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</si>
  <si>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</si>
  <si>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</si>
  <si>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</si>
  <si>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</si>
  <si>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</si>
  <si>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</si>
  <si>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</si>
  <si>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</si>
  <si>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</si>
  <si>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</si>
  <si>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</si>
  <si>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</si>
  <si>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</si>
  <si>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</si>
  <si>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</si>
  <si>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</si>
  <si>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</si>
  <si>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</si>
  <si>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</si>
  <si>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</si>
  <si>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</si>
  <si>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</si>
  <si>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</si>
  <si>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</si>
  <si>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</si>
  <si>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</si>
  <si>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</si>
  <si>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</si>
  <si>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</si>
  <si>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</si>
  <si>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</si>
  <si>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</si>
  <si>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</si>
  <si>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</si>
  <si>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</si>
  <si>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</si>
  <si>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</si>
  <si>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</si>
  <si>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</si>
  <si>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</si>
  <si>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</si>
  <si>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</si>
  <si>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</si>
  <si>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</si>
  <si>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</si>
  <si>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</si>
  <si>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</si>
  <si>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</si>
  <si>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</si>
  <si>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</si>
  <si>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</si>
  <si>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</si>
  <si>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</si>
  <si>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</si>
  <si>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</si>
  <si>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</si>
  <si>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</si>
  <si>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</si>
  <si>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</si>
  <si>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</si>
  <si>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</si>
  <si>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</si>
  <si>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</si>
  <si>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</si>
  <si>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</si>
  <si>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</si>
  <si>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</si>
  <si>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</si>
  <si>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</si>
  <si>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</si>
  <si>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</si>
  <si>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</si>
  <si>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</si>
  <si>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</si>
  <si>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</si>
  <si>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</si>
  <si>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</si>
  <si>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</si>
  <si>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</si>
  <si>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</si>
  <si>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</si>
  <si>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</si>
  <si>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</si>
  <si>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</si>
  <si>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</si>
  <si>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</si>
  <si>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</si>
  <si>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</si>
  <si>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</si>
  <si>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</si>
  <si>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</si>
  <si>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</si>
  <si>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</si>
  <si>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</si>
  <si>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</si>
  <si>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</si>
  <si>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</si>
  <si>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</si>
  <si>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</si>
  <si>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</si>
  <si>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</si>
  <si>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</si>
  <si>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</si>
  <si>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</si>
  <si>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</si>
  <si>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</si>
  <si>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</si>
  <si>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</si>
  <si>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</si>
  <si>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</si>
  <si>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</si>
  <si>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</si>
  <si>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</si>
  <si>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</si>
  <si>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</si>
  <si>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</si>
  <si>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</si>
  <si>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</si>
  <si>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</si>
  <si>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</si>
  <si>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</si>
  <si>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</si>
  <si>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</si>
  <si>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</si>
  <si>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</si>
  <si>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</si>
  <si>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</si>
  <si>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</si>
  <si>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</si>
  <si>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</si>
  <si>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</si>
  <si>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</si>
  <si>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</si>
  <si>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</si>
  <si>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</si>
  <si>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</si>
  <si>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</si>
  <si>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</si>
  <si>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</si>
  <si>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</si>
  <si>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</si>
  <si>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</si>
  <si>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</si>
  <si>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</si>
  <si>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</si>
  <si>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</si>
  <si>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</si>
  <si>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</si>
  <si>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</si>
  <si>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</si>
  <si>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</si>
  <si>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</si>
  <si>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</si>
  <si>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</si>
  <si>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</si>
  <si>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</si>
  <si>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</si>
  <si>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</si>
  <si>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</si>
  <si>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</si>
  <si>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</si>
  <si>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</si>
  <si>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</si>
  <si>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</si>
  <si>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</si>
  <si>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</si>
  <si>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</si>
  <si>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</si>
  <si>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</si>
  <si>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</si>
  <si>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</si>
  <si>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</si>
  <si>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</si>
  <si>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</si>
  <si>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</si>
  <si>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</si>
  <si>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</si>
  <si>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</si>
  <si>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</si>
  <si>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</si>
  <si>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</si>
  <si>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</si>
  <si>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</si>
  <si>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</si>
  <si>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</si>
  <si>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</si>
  <si>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</si>
  <si>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</si>
  <si>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</si>
  <si>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</si>
  <si>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</si>
  <si>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</si>
  <si>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</si>
  <si>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</si>
  <si>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</si>
  <si>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</si>
  <si>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</si>
  <si>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</si>
  <si>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</si>
  <si>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</si>
  <si>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</si>
  <si>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</si>
  <si>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</si>
  <si>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</si>
  <si>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</si>
  <si>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</si>
  <si>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</si>
  <si>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</si>
  <si>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</si>
  <si>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</si>
  <si>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</si>
  <si>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</si>
  <si>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</si>
  <si>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</si>
  <si>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</si>
  <si>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</si>
  <si>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</si>
  <si>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</si>
  <si>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</si>
  <si>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</si>
  <si>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</si>
  <si>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</si>
  <si>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</si>
  <si>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</si>
  <si>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</si>
  <si>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</si>
  <si>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</si>
  <si>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</si>
  <si>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</si>
  <si>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</si>
  <si>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</si>
  <si>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</si>
  <si>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</si>
  <si>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</si>
  <si>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</si>
  <si>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</si>
  <si>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</si>
  <si>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</si>
  <si>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</si>
  <si>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</si>
  <si>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</si>
  <si>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</si>
  <si>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</si>
  <si>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</si>
  <si>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</si>
  <si>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</si>
  <si>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</si>
  <si>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</si>
  <si>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</si>
  <si>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</si>
  <si>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</si>
  <si>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</si>
  <si>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</si>
  <si>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</si>
  <si>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</si>
  <si>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</si>
  <si>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</si>
  <si>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</si>
  <si>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</si>
  <si>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</si>
  <si>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</si>
  <si>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</si>
  <si>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</si>
  <si>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</si>
  <si>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</si>
  <si>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</si>
  <si>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</si>
  <si>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</si>
  <si>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</si>
  <si>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</si>
  <si>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</si>
  <si>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</si>
  <si>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</si>
  <si>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</si>
  <si>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</si>
  <si>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</si>
  <si>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</si>
  <si>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</si>
  <si>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</si>
  <si>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</si>
  <si>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</si>
  <si>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</si>
  <si>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</si>
  <si>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</si>
  <si>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</si>
  <si>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</si>
  <si>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</si>
  <si>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</si>
  <si>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</si>
  <si>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</si>
  <si>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</si>
  <si>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</si>
  <si>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</si>
  <si>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</si>
  <si>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</si>
  <si>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</si>
  <si>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</si>
  <si>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</si>
  <si>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</si>
  <si>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</si>
  <si>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</si>
  <si>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</si>
  <si>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</si>
  <si>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</si>
  <si>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</si>
  <si>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</si>
  <si>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</si>
  <si>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</si>
  <si>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</si>
  <si>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</si>
  <si>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</si>
  <si>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</si>
  <si>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</si>
  <si>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</si>
  <si>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</si>
  <si>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</si>
  <si>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</si>
  <si>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</si>
  <si>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</si>
  <si>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</si>
  <si>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</si>
  <si>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</si>
  <si>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</si>
  <si>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</si>
  <si>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</si>
  <si>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</si>
  <si>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</si>
  <si>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</si>
  <si>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</si>
  <si>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</si>
  <si>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</si>
  <si>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</si>
  <si>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</si>
  <si>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</si>
  <si>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</si>
  <si>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</si>
  <si>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</si>
  <si>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</si>
  <si>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</si>
  <si>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</si>
  <si>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</si>
  <si>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</si>
  <si>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</si>
  <si>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</si>
  <si>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</si>
  <si>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</si>
  <si>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</si>
  <si>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</si>
  <si>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</si>
  <si>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</si>
  <si>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</si>
  <si>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</si>
  <si>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</si>
  <si>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</si>
  <si>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</si>
  <si>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</si>
  <si>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</si>
  <si>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</si>
  <si>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</si>
  <si>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</si>
  <si>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</si>
  <si>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</si>
  <si>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</si>
  <si>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</si>
  <si>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</si>
  <si>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</si>
  <si>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</si>
  <si>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</si>
  <si>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</si>
  <si>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</si>
  <si>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</si>
  <si>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</si>
  <si>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</si>
  <si>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</si>
  <si>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</si>
  <si>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</si>
  <si>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</si>
  <si>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</si>
  <si>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</si>
  <si>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</si>
  <si>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</si>
  <si>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</si>
  <si>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</si>
  <si>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</si>
  <si>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</si>
  <si>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</si>
  <si>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</si>
  <si>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</si>
  <si>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</si>
  <si>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</si>
  <si>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</si>
  <si>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</si>
  <si>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</si>
  <si>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</si>
  <si>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</si>
  <si>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</si>
  <si>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</si>
  <si>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</si>
  <si>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</si>
  <si>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</si>
  <si>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</si>
  <si>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</si>
  <si>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</si>
  <si>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</si>
  <si>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</si>
  <si>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</si>
  <si>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</si>
  <si>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</si>
  <si>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</si>
  <si>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</si>
  <si>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</si>
  <si>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</si>
  <si>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</si>
  <si>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</si>
  <si>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</si>
  <si>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</si>
  <si>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</si>
  <si>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</si>
  <si>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</si>
  <si>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</si>
  <si>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</si>
  <si>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</si>
  <si>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</si>
  <si>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</si>
  <si>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</si>
  <si>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</si>
  <si>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</si>
  <si>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</si>
  <si>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</si>
  <si>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</si>
  <si>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</si>
  <si>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</si>
  <si>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</si>
  <si>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</si>
  <si>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</si>
  <si>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</si>
  <si>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</si>
  <si>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</si>
  <si>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</si>
  <si>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</si>
  <si>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</si>
  <si>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</si>
  <si>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</si>
  <si>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</si>
  <si>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</si>
  <si>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</si>
  <si>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</si>
  <si>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</si>
  <si>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</si>
  <si>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</si>
  <si>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</si>
  <si>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</si>
  <si>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</si>
  <si>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</si>
  <si>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</si>
  <si>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</si>
  <si>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</si>
  <si>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</si>
  <si>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</si>
  <si>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</si>
  <si>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</si>
  <si>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</si>
  <si>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</si>
  <si>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</si>
  <si>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</si>
  <si>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</si>
  <si>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</si>
  <si>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</si>
  <si>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</si>
  <si>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</si>
  <si>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</si>
  <si>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</si>
  <si>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</si>
  <si>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</si>
  <si>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</si>
  <si>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</si>
  <si>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</si>
  <si>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</si>
  <si>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</si>
  <si>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</si>
  <si>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</si>
  <si>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</si>
  <si>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</si>
  <si>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</si>
  <si>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</si>
  <si>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</si>
  <si>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</si>
  <si>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</si>
  <si>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</si>
  <si>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</si>
  <si>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</si>
  <si>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</si>
  <si>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</si>
  <si>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</si>
  <si>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</si>
  <si>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</si>
  <si>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</si>
  <si>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</si>
  <si>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</si>
  <si>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</si>
  <si>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</si>
  <si>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</si>
  <si>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</si>
  <si>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</si>
  <si>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</si>
  <si>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</si>
  <si>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</si>
  <si>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</si>
  <si>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</si>
  <si>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</si>
  <si>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</si>
  <si>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</si>
  <si>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</si>
  <si>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</si>
  <si>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</si>
  <si>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</si>
  <si>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</si>
  <si>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</si>
  <si>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</si>
  <si>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</si>
  <si>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</si>
  <si>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</si>
  <si>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</si>
  <si>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</si>
  <si>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</si>
  <si>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</si>
  <si>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</si>
  <si>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</si>
  <si>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</si>
  <si>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</si>
  <si>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</si>
  <si>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</si>
  <si>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</si>
  <si>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</si>
  <si>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</si>
  <si>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</si>
  <si>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</si>
  <si>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</si>
  <si>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</si>
  <si>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</si>
  <si>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</si>
  <si>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</si>
  <si>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</si>
  <si>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</si>
  <si>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</si>
  <si>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</si>
  <si>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</si>
  <si>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</si>
  <si>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</si>
  <si>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</si>
  <si>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</si>
  <si>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</si>
  <si>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</si>
  <si>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</si>
  <si>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</si>
  <si>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</si>
  <si>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</si>
  <si>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</si>
  <si>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</si>
  <si>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</si>
  <si>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</si>
  <si>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</si>
  <si>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</si>
  <si>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</si>
  <si>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</si>
  <si>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</si>
  <si>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</si>
  <si>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</si>
  <si>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</si>
  <si>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</si>
  <si>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</si>
  <si>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</si>
  <si>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</si>
  <si>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</si>
  <si>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</si>
  <si>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</si>
  <si>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</si>
  <si>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</si>
  <si>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</si>
  <si>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</si>
  <si>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</si>
  <si>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</si>
  <si>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</si>
  <si>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</si>
  <si>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</si>
  <si>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</si>
  <si>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</si>
  <si>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</si>
  <si>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</si>
  <si>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</si>
  <si>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</si>
  <si>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</si>
  <si>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</si>
  <si>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</si>
  <si>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</si>
  <si>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</si>
  <si>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</si>
  <si>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</si>
  <si>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</si>
  <si>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</si>
  <si>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</si>
  <si>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</si>
  <si>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</si>
  <si>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</si>
  <si>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</si>
  <si>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</si>
  <si>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</si>
  <si>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</si>
  <si>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</si>
  <si>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</si>
  <si>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</si>
  <si>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</si>
  <si>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</si>
  <si>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</si>
  <si>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</si>
  <si>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</si>
  <si>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</si>
  <si>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</si>
  <si>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</si>
  <si>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</si>
  <si>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</si>
  <si>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</si>
  <si>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</si>
  <si>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</si>
  <si>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</si>
  <si>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</si>
  <si>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</si>
  <si>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</si>
  <si>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</si>
  <si>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</si>
  <si>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</si>
  <si>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</si>
  <si>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</si>
  <si>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</si>
  <si>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</si>
  <si>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</si>
  <si>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</si>
  <si>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</si>
  <si>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</si>
  <si>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</si>
  <si>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</si>
  <si>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</si>
  <si>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</si>
  <si>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</si>
  <si>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</si>
  <si>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</si>
  <si>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</si>
  <si>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</si>
  <si>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</si>
  <si>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</si>
  <si>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</si>
  <si>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</si>
  <si>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</si>
  <si>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</si>
  <si>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</si>
  <si>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</si>
  <si>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</si>
  <si>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</si>
  <si>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</si>
  <si>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</si>
  <si>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</si>
  <si>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</si>
  <si>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</si>
  <si>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</si>
  <si>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</si>
  <si>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</si>
  <si>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</si>
  <si>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</si>
  <si>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</si>
  <si>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</si>
  <si>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</si>
  <si>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</si>
  <si>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</si>
  <si>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</si>
  <si>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</si>
  <si>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</si>
  <si>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</si>
  <si>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</si>
  <si>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</si>
  <si>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</si>
  <si>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</si>
  <si>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</si>
  <si>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</si>
  <si>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</si>
  <si>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</si>
  <si>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</si>
  <si>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</si>
  <si>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</si>
  <si>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</si>
  <si>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</si>
  <si>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</si>
  <si>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</si>
  <si>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</si>
  <si>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</si>
  <si>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</si>
  <si>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</si>
  <si>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</si>
  <si>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</si>
  <si>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</si>
  <si>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</si>
  <si>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</si>
  <si>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</si>
  <si>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</si>
  <si>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</si>
  <si>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</si>
  <si>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</si>
  <si>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</si>
  <si>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</si>
  <si>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</si>
  <si>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</si>
  <si>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</si>
  <si>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</si>
  <si>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</si>
  <si>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</si>
  <si>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</si>
  <si>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</si>
  <si>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</si>
  <si>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</si>
  <si>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</si>
  <si>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</si>
  <si>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</si>
  <si>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</si>
  <si>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</si>
  <si>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</si>
  <si>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</si>
  <si>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</si>
  <si>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</si>
  <si>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</si>
  <si>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</si>
  <si>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</si>
  <si>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</si>
  <si>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</si>
  <si>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</si>
  <si>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</si>
  <si>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</si>
  <si>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</si>
  <si>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</si>
  <si>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</si>
  <si>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</si>
  <si>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</si>
  <si>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</si>
  <si>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</si>
  <si>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</si>
  <si>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</si>
  <si>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</si>
  <si>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</si>
  <si>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</si>
  <si>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</si>
  <si>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</si>
  <si>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</si>
  <si>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</si>
  <si>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</si>
  <si>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</si>
  <si>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</si>
  <si>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</si>
  <si>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</si>
  <si>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</si>
  <si>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</si>
  <si>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</si>
  <si>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</si>
  <si>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</si>
  <si>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</si>
  <si>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</si>
  <si>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</si>
  <si>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</si>
  <si>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</si>
  <si>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</si>
  <si>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</si>
  <si>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</si>
  <si>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</si>
  <si>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</si>
  <si>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</si>
  <si>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</si>
  <si>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</si>
  <si>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</si>
  <si>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</si>
  <si>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</si>
  <si>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</si>
  <si>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</si>
  <si>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</si>
  <si>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</si>
  <si>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</si>
  <si>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</si>
  <si>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</si>
  <si>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</si>
  <si>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</si>
  <si>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</si>
  <si>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</si>
  <si>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</si>
  <si>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</si>
  <si>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</si>
  <si>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</si>
  <si>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</si>
  <si>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</si>
  <si>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</si>
  <si>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</si>
  <si>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</si>
  <si>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</si>
  <si>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</si>
  <si>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</si>
  <si>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</si>
  <si>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</si>
  <si>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</si>
  <si>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</si>
  <si>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</si>
  <si>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</si>
  <si>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</si>
  <si>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</si>
  <si>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</si>
  <si>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</si>
  <si>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</si>
  <si>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</si>
  <si>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</si>
  <si>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</si>
  <si>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</si>
  <si>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</si>
  <si>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</si>
  <si>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</si>
  <si>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</si>
  <si>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</si>
  <si>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</si>
  <si>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</si>
  <si>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</si>
  <si>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</si>
  <si>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</si>
  <si>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</si>
  <si>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</si>
  <si>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</si>
  <si>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</si>
  <si>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</si>
  <si>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</si>
  <si>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</si>
  <si>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</si>
  <si>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</si>
  <si>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</si>
  <si>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</si>
  <si>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</si>
  <si>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</si>
  <si>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</si>
  <si>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</si>
  <si>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</si>
  <si>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</si>
  <si>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</si>
  <si>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</si>
  <si>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</si>
  <si>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</si>
  <si>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</si>
  <si>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</si>
  <si>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</si>
  <si>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</si>
  <si>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</si>
  <si>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</si>
  <si>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</si>
  <si>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</si>
  <si>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</si>
  <si>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</si>
  <si>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</si>
  <si>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</si>
  <si>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</si>
  <si>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</si>
  <si>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</si>
  <si>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</si>
  <si>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</si>
  <si>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</si>
  <si>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</si>
  <si>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</si>
  <si>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</si>
  <si>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</si>
  <si>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</si>
  <si>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</si>
  <si>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</si>
  <si>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</si>
  <si>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</si>
  <si>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</si>
  <si>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</si>
  <si>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</si>
  <si>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</si>
  <si>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</si>
  <si>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</si>
  <si>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</si>
  <si>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</si>
  <si>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</si>
  <si>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</si>
  <si>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</si>
  <si>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</si>
  <si>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</si>
  <si>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</si>
  <si>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</si>
  <si>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</si>
  <si>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</si>
  <si>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</si>
  <si>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</si>
  <si>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</si>
  <si>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</si>
  <si>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</si>
  <si>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</si>
  <si>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</si>
  <si>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</si>
  <si>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</si>
  <si>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</si>
  <si>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</si>
  <si>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</si>
  <si>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</si>
  <si>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</si>
  <si>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</si>
  <si>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</si>
  <si>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</si>
  <si>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</si>
  <si>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</si>
  <si>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</si>
  <si>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</si>
  <si>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</si>
  <si>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</si>
  <si>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</si>
  <si>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</si>
  <si>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</si>
  <si>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</si>
  <si>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</si>
  <si>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</si>
  <si>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</si>
  <si>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</si>
  <si>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</si>
  <si>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</si>
  <si>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</si>
  <si>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</si>
  <si>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</si>
  <si>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</si>
  <si>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</si>
  <si>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</si>
  <si>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</si>
  <si>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</si>
  <si>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</si>
  <si>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</si>
  <si>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</si>
  <si>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</si>
  <si>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</si>
  <si>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</si>
  <si>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</si>
  <si>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</si>
  <si>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</si>
  <si>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</si>
  <si>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</si>
  <si>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</si>
  <si>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</si>
  <si>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</si>
  <si>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</si>
  <si>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</si>
  <si>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</si>
  <si>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</si>
  <si>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</si>
  <si>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</si>
  <si>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</si>
  <si>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</si>
  <si>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</si>
  <si>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</si>
  <si>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</si>
  <si>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</si>
  <si>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</si>
  <si>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</si>
  <si>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</si>
  <si>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</si>
  <si>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</si>
  <si>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</si>
  <si>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</si>
  <si>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</si>
  <si>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</si>
  <si>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</si>
  <si>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</si>
  <si>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</si>
  <si>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</si>
  <si>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</si>
  <si>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</si>
  <si>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</si>
  <si>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</si>
  <si>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</si>
  <si>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</si>
  <si>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</si>
  <si>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</si>
  <si>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</si>
  <si>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</si>
  <si>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</si>
  <si>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</si>
  <si>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</si>
  <si>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</si>
  <si>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</si>
  <si>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</si>
  <si>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</si>
  <si>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</si>
  <si>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</si>
  <si>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</si>
  <si>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</si>
  <si>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</si>
  <si>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</si>
  <si>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</si>
  <si>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</si>
  <si>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</si>
  <si>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</si>
  <si>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</si>
  <si>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</si>
  <si>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</si>
  <si>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</si>
  <si>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</si>
  <si>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</si>
  <si>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</si>
  <si>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</si>
  <si>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</si>
  <si>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</si>
  <si>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</si>
  <si>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</si>
  <si>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</si>
  <si>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</si>
  <si>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</si>
  <si>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</si>
  <si>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</si>
  <si>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</si>
  <si>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</si>
  <si>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</si>
  <si>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</si>
  <si>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</si>
  <si>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</si>
  <si>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</si>
  <si>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</si>
  <si>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</si>
  <si>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</si>
  <si>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</si>
  <si>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</si>
  <si>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</si>
  <si>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</si>
  <si>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</si>
  <si>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</si>
  <si>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</si>
  <si>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</si>
  <si>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</si>
  <si>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</si>
  <si>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</si>
  <si>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</si>
  <si>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</si>
  <si>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</si>
  <si>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</si>
  <si>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</si>
  <si>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</si>
  <si>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</si>
  <si>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</si>
  <si>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</si>
  <si>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</si>
  <si>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</si>
  <si>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</si>
  <si>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</si>
  <si>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</si>
  <si>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</si>
  <si>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</si>
  <si>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</si>
  <si>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</si>
  <si>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</si>
  <si>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</si>
  <si>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</si>
  <si>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</si>
  <si>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</si>
  <si>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</si>
  <si>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</si>
  <si>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</si>
  <si>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</si>
  <si>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</si>
  <si>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</si>
  <si>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</si>
  <si>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</si>
  <si>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</si>
  <si>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</si>
  <si>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</si>
  <si>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</si>
  <si>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</si>
  <si>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</si>
  <si>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</si>
  <si>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</si>
  <si>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</si>
  <si>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</si>
  <si>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</si>
  <si>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</si>
  <si>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</si>
  <si>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</si>
  <si>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</si>
  <si>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</si>
  <si>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</si>
  <si>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</si>
  <si>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</si>
  <si>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</si>
  <si>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</si>
  <si>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</si>
  <si>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</si>
  <si>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</si>
  <si>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</si>
  <si>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</si>
  <si>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</si>
  <si>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</si>
  <si>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</si>
  <si>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</si>
  <si>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</si>
  <si>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</si>
  <si>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</si>
  <si>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</si>
  <si>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</si>
  <si>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</si>
  <si>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</si>
  <si>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</si>
  <si>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</si>
  <si>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</si>
  <si>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</si>
  <si>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</si>
  <si>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</si>
  <si>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</si>
  <si>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</si>
  <si>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</si>
  <si>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</si>
  <si>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</si>
  <si>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</si>
  <si>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</si>
  <si>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</si>
  <si>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</si>
  <si>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</si>
  <si>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</si>
  <si>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</si>
  <si>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</si>
  <si>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</si>
  <si>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</si>
  <si>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</si>
  <si>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</si>
  <si>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</si>
  <si>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</si>
  <si>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</si>
  <si>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</si>
  <si>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</si>
  <si>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</si>
  <si>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</si>
  <si>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</si>
  <si>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</si>
  <si>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</si>
  <si>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</si>
  <si>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</si>
  <si>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</si>
  <si>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</si>
  <si>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</si>
  <si>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</si>
  <si>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</si>
  <si>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</si>
  <si>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</si>
  <si>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</si>
  <si>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</si>
  <si>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</si>
  <si>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</si>
  <si>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</si>
  <si>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</si>
  <si>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</si>
  <si>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</si>
  <si>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</si>
  <si>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</si>
  <si>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</si>
  <si>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</si>
  <si>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</si>
  <si>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</si>
  <si>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</si>
  <si>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</si>
  <si>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</si>
  <si>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</si>
  <si>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</si>
  <si>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</si>
  <si>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</si>
  <si>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</si>
  <si>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</si>
  <si>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</si>
  <si>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</si>
  <si>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</si>
  <si>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</si>
  <si>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</si>
  <si>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</si>
  <si>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</si>
  <si>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</si>
  <si>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</si>
  <si>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</si>
  <si>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</si>
  <si>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</si>
  <si>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</si>
  <si>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</si>
  <si>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</si>
  <si>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</si>
  <si>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</si>
  <si>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</si>
  <si>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</si>
  <si>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</si>
  <si>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</si>
  <si>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</si>
  <si>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</si>
  <si>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</si>
  <si>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</si>
  <si>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</si>
  <si>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</si>
  <si>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</si>
  <si>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</si>
  <si>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</si>
  <si>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</si>
  <si>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</si>
  <si>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</si>
  <si>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</si>
  <si>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</si>
  <si>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</si>
  <si>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</si>
  <si>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</si>
  <si>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</si>
  <si>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</si>
  <si>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</si>
  <si>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</si>
  <si>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</si>
  <si>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</si>
  <si>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</si>
  <si>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</si>
  <si>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</si>
  <si>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</si>
  <si>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</si>
  <si>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</si>
  <si>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</si>
  <si>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</si>
  <si>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</si>
  <si>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</si>
  <si>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</si>
  <si>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</si>
  <si>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</si>
  <si>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</si>
  <si>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</si>
  <si>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</si>
  <si>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</si>
  <si>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</si>
  <si>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</si>
  <si>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</si>
  <si>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</si>
  <si>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</si>
  <si>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</si>
  <si>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</si>
  <si>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</si>
  <si>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</si>
  <si>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</si>
  <si>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</si>
  <si>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</si>
  <si>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</si>
  <si>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</si>
  <si>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</si>
  <si>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</si>
  <si>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</si>
  <si>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</si>
  <si>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</si>
  <si>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</si>
  <si>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</si>
  <si>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</si>
  <si>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</si>
  <si>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</si>
  <si>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</si>
  <si>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</si>
  <si>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</si>
  <si>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</si>
  <si>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</si>
  <si>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</si>
  <si>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</si>
  <si>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</si>
  <si>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</si>
  <si>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</si>
  <si>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</si>
  <si>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</si>
  <si>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</si>
  <si>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</si>
  <si>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</si>
  <si>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</si>
  <si>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</si>
  <si>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</si>
  <si>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</si>
  <si>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</si>
  <si>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</si>
  <si>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</si>
  <si>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</si>
  <si>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</si>
  <si>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</si>
  <si>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</si>
  <si>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</si>
  <si>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</si>
  <si>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</si>
  <si>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</si>
  <si>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</si>
  <si>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</si>
  <si>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</si>
  <si>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</si>
  <si>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</si>
  <si>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</si>
  <si>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</si>
  <si>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</si>
  <si>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</si>
  <si>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</si>
  <si>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</si>
  <si>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</si>
  <si>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</si>
  <si>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</si>
  <si>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</si>
  <si>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</si>
  <si>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</si>
  <si>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</si>
  <si>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</si>
  <si>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</si>
  <si>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</si>
  <si>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</si>
  <si>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</si>
  <si>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</si>
  <si>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</si>
  <si>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</si>
  <si>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</si>
  <si>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</si>
  <si>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</si>
  <si>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</si>
  <si>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</si>
  <si>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</si>
  <si>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</si>
  <si>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</si>
  <si>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</si>
  <si>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</si>
  <si>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</si>
  <si>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</si>
  <si>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</si>
  <si>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</si>
  <si>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</si>
  <si>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</si>
  <si>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</si>
  <si>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</si>
  <si>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</si>
  <si>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</si>
  <si>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</si>
  <si>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</si>
  <si>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</si>
  <si>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</si>
  <si>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</si>
  <si>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</si>
  <si>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</si>
  <si>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</si>
  <si>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</si>
  <si>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</si>
  <si>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</si>
  <si>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</si>
  <si>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</si>
  <si>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</si>
  <si>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</si>
  <si>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</si>
  <si>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</si>
  <si>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</si>
  <si>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</si>
  <si>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</si>
  <si>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</si>
  <si>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</si>
  <si>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</si>
  <si>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</si>
  <si>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</si>
  <si>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</si>
  <si>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</si>
  <si>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</si>
  <si>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</si>
  <si>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</si>
  <si>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</si>
  <si>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</si>
  <si>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</si>
  <si>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</si>
  <si>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</si>
  <si>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</si>
  <si>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</si>
  <si>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</si>
  <si>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</si>
  <si>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</si>
  <si>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</si>
  <si>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</si>
  <si>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</si>
  <si>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</si>
  <si>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</si>
  <si>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</si>
  <si>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</si>
  <si>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</si>
  <si>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</si>
  <si>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</si>
  <si>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</si>
  <si>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</si>
  <si>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</si>
  <si>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</si>
  <si>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</si>
  <si>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</si>
  <si>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</si>
  <si>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</si>
  <si>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</si>
  <si>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</si>
  <si>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</si>
  <si>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</si>
  <si>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</si>
  <si>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</si>
  <si>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</si>
  <si>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</si>
  <si>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</si>
  <si>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</si>
  <si>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</si>
  <si>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</si>
  <si>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</si>
  <si>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</si>
  <si>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</si>
  <si>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</si>
  <si>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</si>
  <si>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</si>
  <si>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</si>
  <si>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</si>
  <si>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</si>
  <si>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</si>
  <si>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</si>
  <si>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</si>
  <si>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</si>
  <si>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</si>
  <si>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</si>
  <si>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</si>
  <si>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</si>
  <si>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</si>
  <si>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</si>
  <si>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</si>
  <si>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</si>
  <si>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</si>
  <si>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</si>
  <si>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</si>
  <si>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</si>
  <si>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</si>
  <si>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</si>
  <si>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</si>
  <si>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</si>
  <si>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</si>
  <si>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</si>
  <si>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</si>
  <si>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</si>
  <si>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</si>
  <si>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</si>
  <si>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</si>
  <si>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</si>
  <si>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</si>
  <si>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</si>
  <si>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</si>
  <si>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</si>
  <si>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</si>
  <si>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</si>
  <si>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</si>
  <si>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</si>
  <si>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</si>
  <si>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</si>
  <si>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</si>
  <si>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</si>
  <si>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</si>
  <si>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</si>
  <si>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</si>
  <si>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</si>
  <si>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</si>
  <si>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</si>
  <si>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</si>
  <si>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</si>
  <si>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</si>
  <si>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</si>
  <si>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</si>
  <si>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</si>
  <si>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</si>
  <si>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</si>
  <si>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</si>
  <si>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</si>
  <si>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</si>
  <si>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</si>
  <si>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</si>
  <si>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</si>
  <si>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</si>
  <si>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</si>
  <si>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</si>
  <si>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</si>
  <si>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</si>
  <si>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</si>
  <si>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</si>
  <si>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</si>
  <si>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</si>
  <si>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</si>
  <si>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</si>
  <si>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</si>
  <si>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</si>
  <si>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</si>
  <si>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</si>
  <si>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</si>
  <si>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</si>
  <si>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</si>
  <si>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</si>
  <si>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</si>
  <si>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</si>
  <si>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</si>
  <si>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</si>
  <si>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</si>
  <si>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</si>
  <si>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</si>
  <si>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</si>
  <si>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</si>
  <si>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</si>
  <si>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</si>
  <si>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</si>
  <si>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</si>
  <si>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</si>
  <si>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</si>
  <si>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</si>
  <si>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</si>
  <si>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</si>
  <si>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</si>
  <si>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</si>
  <si>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</si>
  <si>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</si>
  <si>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</si>
  <si>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</si>
  <si>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</si>
  <si>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</si>
  <si>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</si>
  <si>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</si>
  <si>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</si>
  <si>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</si>
  <si>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</si>
  <si>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</si>
  <si>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</si>
  <si>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</si>
  <si>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</si>
  <si>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</si>
  <si>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</si>
  <si>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</si>
  <si>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</si>
  <si>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</si>
  <si>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</si>
  <si>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</si>
  <si>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</si>
  <si>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</si>
  <si>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</si>
  <si>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</si>
  <si>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</si>
  <si>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</si>
  <si>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</si>
  <si>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</si>
  <si>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</si>
  <si>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</si>
  <si>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</si>
  <si>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</si>
  <si>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</si>
  <si>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</si>
  <si>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</si>
  <si>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</si>
  <si>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</si>
  <si>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</si>
  <si>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</si>
  <si>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</si>
  <si>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</si>
  <si>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</si>
  <si>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</si>
  <si>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</si>
  <si>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</si>
  <si>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</si>
  <si>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</si>
  <si>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</si>
  <si>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</si>
  <si>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</si>
  <si>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</si>
  <si>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</si>
  <si>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</si>
  <si>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</si>
  <si>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</si>
  <si>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</si>
  <si>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</si>
  <si>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</si>
  <si>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</si>
  <si>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</si>
  <si>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</si>
  <si>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</si>
  <si>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</si>
  <si>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</si>
  <si>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</si>
  <si>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</si>
  <si>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</si>
  <si>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</si>
  <si>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</si>
  <si>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</si>
  <si>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</si>
  <si>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</si>
  <si>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</si>
  <si>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</si>
  <si>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</si>
  <si>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</si>
  <si>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</si>
  <si>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</si>
  <si>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</si>
  <si>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</si>
  <si>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</si>
  <si>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</si>
  <si>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</si>
  <si>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</si>
  <si>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</si>
  <si>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</si>
  <si>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</si>
  <si>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</si>
  <si>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</si>
  <si>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</si>
  <si>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</si>
  <si>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</si>
  <si>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</si>
  <si>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</si>
  <si>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</si>
  <si>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</si>
  <si>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</si>
  <si>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</si>
  <si>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</si>
  <si>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</si>
  <si>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</si>
  <si>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</si>
  <si>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</si>
  <si>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</si>
  <si>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</si>
  <si>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</si>
  <si>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</si>
  <si>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</si>
  <si>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</si>
  <si>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</si>
  <si>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</si>
  <si>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</si>
  <si>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</si>
  <si>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</si>
  <si>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</si>
  <si>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</si>
  <si>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</si>
  <si>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</si>
  <si>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</si>
  <si>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</si>
  <si>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</si>
  <si>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</si>
  <si>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</si>
  <si>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</si>
  <si>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</si>
  <si>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</si>
  <si>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</si>
  <si>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</si>
  <si>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</si>
  <si>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</si>
  <si>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</si>
  <si>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</si>
  <si>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</si>
  <si>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</si>
  <si>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</si>
  <si>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</si>
  <si>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</si>
  <si>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</si>
  <si>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</si>
  <si>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</si>
  <si>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</si>
  <si>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</si>
  <si>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</si>
  <si>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</si>
  <si>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</si>
  <si>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</si>
  <si>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</si>
  <si>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</si>
  <si>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</si>
  <si>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</si>
  <si>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</si>
  <si>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</si>
  <si>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</si>
  <si>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</si>
  <si>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</si>
  <si>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</si>
  <si>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</si>
  <si>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</si>
  <si>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</si>
  <si>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</si>
  <si>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</si>
  <si>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</si>
  <si>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</si>
  <si>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</si>
  <si>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</si>
  <si>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</si>
  <si>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</si>
  <si>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</si>
  <si>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</si>
  <si>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</si>
  <si>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</si>
  <si>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</si>
  <si>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</si>
  <si>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</si>
  <si>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</si>
  <si>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</si>
  <si>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</si>
  <si>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</si>
  <si>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</si>
  <si>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</si>
  <si>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</si>
  <si>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</si>
  <si>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</si>
  <si>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</si>
  <si>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</si>
  <si>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</si>
  <si>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</si>
  <si>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</si>
  <si>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</si>
  <si>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</si>
  <si>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</si>
  <si>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</si>
  <si>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</si>
  <si>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</si>
  <si>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</si>
  <si>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</si>
  <si>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</si>
  <si>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</si>
  <si>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</si>
  <si>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</si>
  <si>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</si>
  <si>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</si>
  <si>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</si>
  <si>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</si>
  <si>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</si>
  <si>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</si>
  <si>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</si>
  <si>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</si>
  <si>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</si>
  <si>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</si>
  <si>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</si>
  <si>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</si>
  <si>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</si>
  <si>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</si>
  <si>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</si>
  <si>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</si>
  <si>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</si>
  <si>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</si>
  <si>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</si>
  <si>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</si>
  <si>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</si>
  <si>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</si>
  <si>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</si>
  <si>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</si>
  <si>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</si>
  <si>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</si>
  <si>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</si>
  <si>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</si>
  <si>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</si>
  <si>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</si>
  <si>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</si>
  <si>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</si>
  <si>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</si>
  <si>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</si>
  <si>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</si>
  <si>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</si>
  <si>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</si>
  <si>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</si>
  <si>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</si>
  <si>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</si>
  <si>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</si>
  <si>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</si>
  <si>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</si>
  <si>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</si>
  <si>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</si>
  <si>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</si>
  <si>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</si>
  <si>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</si>
  <si>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</si>
  <si>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</si>
  <si>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</si>
  <si>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</si>
  <si>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</si>
  <si>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</si>
  <si>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</si>
  <si>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</si>
  <si>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</si>
  <si>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</si>
  <si>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</si>
  <si>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</si>
  <si>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</si>
  <si>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</si>
  <si>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</si>
  <si>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</si>
  <si>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</si>
  <si>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</si>
  <si>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</si>
  <si>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</si>
  <si>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</si>
  <si>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</si>
  <si>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</si>
  <si>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</si>
  <si>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</si>
  <si>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</si>
  <si>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</si>
  <si>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</si>
  <si>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</si>
  <si>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</si>
  <si>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</si>
  <si>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</si>
  <si>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</si>
  <si>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</si>
  <si>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</si>
  <si>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</si>
  <si>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</si>
  <si>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</si>
  <si>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</si>
  <si>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</si>
  <si>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</si>
  <si>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</si>
  <si>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</si>
  <si>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</si>
  <si>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</si>
  <si>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</si>
  <si>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</si>
  <si>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</si>
  <si>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</si>
  <si>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</si>
  <si>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</si>
  <si>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</si>
  <si>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</si>
  <si>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</si>
  <si>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</si>
  <si>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</si>
  <si>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</si>
  <si>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</si>
  <si>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</si>
  <si>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</si>
  <si>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</si>
  <si>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</si>
  <si>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</si>
  <si>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</si>
  <si>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</si>
  <si>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</si>
  <si>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</si>
  <si>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</si>
  <si>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</si>
  <si>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</si>
  <si>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</si>
  <si>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</si>
  <si>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</si>
  <si>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</si>
  <si>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</si>
  <si>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</si>
  <si>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</si>
  <si>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</si>
  <si>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</si>
  <si>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</si>
  <si>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</si>
  <si>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</si>
  <si>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</si>
  <si>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</si>
  <si>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</si>
  <si>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</si>
  <si>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</si>
  <si>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</si>
  <si>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</si>
  <si>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</si>
  <si>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</si>
  <si>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</si>
  <si>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</si>
  <si>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</si>
  <si>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</si>
  <si>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</si>
  <si>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</si>
  <si>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</si>
  <si>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</si>
  <si>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</si>
  <si>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</si>
  <si>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</si>
  <si>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</si>
  <si>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</si>
  <si>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</si>
  <si>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</si>
  <si>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</si>
  <si>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</si>
  <si>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</si>
  <si>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</si>
  <si>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</si>
  <si>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</si>
  <si>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</si>
  <si>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</si>
  <si>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</si>
  <si>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</si>
  <si>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</si>
  <si>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</si>
  <si>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</si>
  <si>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</si>
  <si>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</si>
  <si>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</si>
  <si>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</si>
  <si>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</si>
  <si>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</si>
  <si>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</si>
  <si>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</si>
  <si>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</si>
  <si>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</si>
  <si>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</si>
  <si>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</si>
  <si>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</si>
  <si>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</si>
  <si>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</si>
  <si>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</si>
  <si>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</si>
  <si>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</si>
  <si>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</si>
  <si>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</si>
  <si>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</si>
  <si>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</si>
  <si>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</si>
  <si>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</si>
  <si>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</si>
  <si>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</si>
  <si>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</si>
  <si>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</si>
  <si>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</si>
  <si>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</si>
  <si>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</si>
  <si>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</si>
  <si>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</si>
  <si>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</si>
  <si>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</si>
  <si>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</si>
  <si>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</si>
  <si>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</si>
  <si>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</si>
  <si>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</si>
  <si>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</si>
  <si>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</si>
  <si>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</si>
  <si>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</si>
  <si>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</si>
  <si>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</si>
  <si>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</si>
  <si>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</si>
  <si>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</si>
  <si>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</si>
  <si>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</si>
  <si>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</si>
  <si>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</si>
  <si>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</si>
  <si>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</si>
  <si>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</si>
  <si>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</si>
  <si>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</si>
  <si>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</si>
  <si>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</si>
  <si>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</si>
  <si>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</si>
  <si>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</si>
  <si>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</si>
  <si>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</si>
  <si>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</si>
  <si>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</si>
  <si>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</si>
  <si>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</si>
  <si>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</si>
  <si>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</si>
  <si>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</si>
  <si>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</si>
  <si>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</si>
  <si>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</si>
  <si>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</si>
  <si>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</si>
  <si>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</si>
  <si>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</si>
  <si>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</si>
  <si>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</si>
  <si>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</si>
  <si>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</si>
  <si>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</si>
  <si>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</si>
  <si>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</si>
  <si>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</si>
  <si>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</si>
  <si>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</si>
  <si>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</si>
  <si>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</si>
  <si>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</si>
  <si>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</si>
  <si>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</si>
  <si>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</si>
  <si>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</si>
  <si>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</si>
  <si>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</si>
  <si>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</si>
  <si>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</si>
  <si>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</si>
  <si>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</si>
  <si>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</si>
  <si>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</si>
  <si>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</si>
  <si>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</si>
  <si>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</si>
  <si>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</si>
  <si>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</si>
  <si>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</si>
  <si>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</si>
  <si>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</si>
  <si>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</si>
  <si>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</si>
  <si>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</si>
  <si>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</si>
  <si>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</si>
  <si>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</si>
  <si>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</si>
  <si>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</si>
  <si>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</si>
  <si>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</si>
  <si>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</si>
  <si>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</si>
  <si>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</si>
  <si>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</si>
  <si>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</si>
  <si>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</si>
  <si>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</si>
  <si>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</si>
  <si>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</si>
  <si>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</si>
  <si>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</si>
  <si>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</si>
  <si>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</si>
  <si>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</si>
  <si>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</si>
  <si>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</si>
  <si>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</si>
  <si>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</si>
  <si>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</si>
  <si>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</si>
  <si>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</si>
  <si>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</si>
  <si>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</si>
  <si>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</si>
  <si>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</si>
  <si>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</si>
  <si>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</si>
  <si>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</si>
  <si>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</si>
  <si>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</si>
  <si>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</si>
  <si>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</si>
  <si>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</si>
  <si>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</si>
  <si>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</si>
  <si>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</si>
  <si>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</si>
  <si>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</si>
  <si>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</si>
  <si>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</si>
  <si>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</si>
  <si>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</si>
  <si>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</si>
  <si>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</si>
  <si>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</si>
  <si>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</si>
  <si>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</si>
  <si>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</si>
  <si>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</si>
  <si>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</si>
  <si>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</si>
  <si>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</si>
  <si>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</si>
  <si>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</si>
  <si>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</si>
  <si>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</si>
  <si>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</si>
  <si>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</si>
  <si>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</si>
  <si>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</si>
  <si>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</si>
  <si>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</si>
  <si>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</si>
  <si>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</si>
  <si>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</si>
  <si>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</si>
  <si>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</si>
  <si>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</si>
  <si>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</si>
  <si>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</si>
  <si>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</si>
  <si>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</si>
  <si>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</si>
  <si>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</si>
  <si>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</si>
  <si>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</si>
  <si>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</si>
  <si>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</si>
  <si>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</si>
  <si>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</si>
  <si>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</si>
  <si>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</si>
  <si>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</si>
  <si>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</si>
  <si>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</si>
  <si>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</si>
  <si>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</si>
  <si>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</si>
  <si>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</si>
  <si>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</si>
  <si>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</si>
  <si>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</si>
  <si>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</si>
  <si>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</si>
  <si>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</si>
  <si>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</si>
  <si>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</si>
  <si>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</si>
  <si>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</si>
  <si>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</si>
  <si>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</si>
  <si>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</si>
  <si>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</si>
  <si>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</si>
  <si>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</si>
  <si>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</si>
  <si>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</si>
  <si>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</si>
  <si>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</si>
  <si>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</si>
  <si>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</si>
  <si>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</si>
  <si>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</si>
  <si>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</si>
  <si>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</si>
  <si>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</si>
  <si>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</si>
  <si>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</si>
  <si>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</si>
  <si>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</si>
  <si>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</si>
  <si>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</si>
  <si>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</si>
  <si>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</si>
  <si>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</si>
  <si>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</si>
  <si>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</si>
  <si>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</si>
  <si>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</si>
  <si>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</si>
  <si>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</si>
  <si>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</si>
  <si>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</si>
  <si>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</si>
  <si>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</si>
  <si>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</si>
  <si>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</si>
  <si>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</si>
  <si>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</si>
  <si>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</si>
  <si>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</si>
  <si>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</si>
  <si>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</si>
  <si>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</si>
  <si>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</si>
  <si>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</si>
  <si>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</si>
  <si>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</si>
  <si>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</si>
  <si>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</si>
  <si>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</si>
  <si>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</si>
  <si>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</si>
  <si>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</si>
  <si>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</si>
  <si>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</si>
  <si>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</si>
  <si>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</si>
  <si>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</si>
  <si>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</si>
  <si>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</si>
  <si>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</si>
  <si>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</si>
  <si>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</si>
  <si>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</si>
  <si>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</si>
  <si>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</si>
  <si>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</si>
  <si>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</si>
  <si>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</si>
  <si>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</si>
  <si>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</si>
  <si>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</si>
  <si>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</si>
  <si>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</si>
  <si>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</si>
  <si>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</si>
  <si>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</si>
  <si>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</si>
  <si>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</si>
  <si>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</si>
  <si>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</si>
  <si>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</si>
  <si>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</si>
  <si>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</si>
  <si>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</si>
  <si>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</si>
  <si>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</si>
  <si>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</si>
  <si>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</si>
  <si>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</si>
  <si>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</si>
  <si>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</si>
  <si>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</si>
  <si>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</si>
  <si>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</si>
  <si>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</si>
  <si>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</si>
  <si>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</si>
  <si>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</si>
  <si>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</si>
  <si>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</si>
  <si>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</si>
  <si>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</si>
  <si>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</si>
  <si>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</si>
  <si>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</si>
  <si>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</si>
  <si>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</si>
  <si>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</si>
  <si>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</si>
  <si>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</si>
  <si>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</si>
  <si>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</si>
  <si>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</si>
  <si>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</si>
  <si>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</si>
  <si>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</si>
  <si>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</si>
  <si>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</si>
  <si>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</si>
  <si>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</si>
  <si>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</si>
  <si>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</si>
  <si>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</si>
  <si>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</si>
  <si>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</si>
  <si>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</si>
  <si>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</si>
  <si>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</si>
  <si>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</si>
  <si>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</si>
  <si>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</si>
  <si>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</si>
  <si>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</si>
  <si>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</si>
  <si>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</si>
  <si>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</si>
  <si>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</si>
  <si>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</si>
  <si>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</si>
  <si>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</si>
  <si>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</si>
  <si>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</si>
  <si>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</si>
  <si>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</si>
  <si>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</si>
  <si>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</si>
  <si>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</si>
  <si>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</si>
  <si>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</si>
  <si>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</si>
  <si>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</si>
  <si>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</si>
  <si>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</si>
  <si>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</si>
  <si>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</si>
  <si>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</si>
  <si>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</si>
  <si>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</si>
  <si>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</si>
  <si>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</si>
  <si>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</si>
  <si>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</si>
  <si>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</si>
  <si>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</si>
  <si>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</si>
  <si>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</si>
  <si>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</si>
  <si>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</si>
  <si>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</si>
  <si>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</si>
  <si>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</si>
  <si>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</si>
  <si>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</si>
  <si>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</si>
  <si>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</si>
  <si>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</si>
  <si>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</si>
  <si>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</si>
  <si>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</si>
  <si>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</si>
  <si>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</si>
  <si>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</si>
  <si>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</si>
  <si>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</si>
  <si>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</si>
  <si>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</si>
  <si>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</si>
  <si>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</si>
  <si>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</si>
  <si>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</si>
  <si>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</si>
  <si>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</si>
  <si>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</si>
  <si>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</si>
  <si>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</si>
  <si>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</si>
  <si>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</si>
  <si>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</si>
  <si>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</si>
  <si>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</si>
  <si>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</si>
  <si>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</si>
  <si>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</si>
  <si>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</si>
  <si>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</si>
  <si>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</si>
  <si>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</si>
  <si>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</si>
  <si>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</si>
  <si>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</si>
  <si>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</si>
  <si>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</si>
  <si>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</si>
  <si>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</si>
  <si>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</si>
  <si>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</si>
  <si>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</si>
  <si>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</si>
  <si>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</si>
  <si>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</si>
  <si>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</si>
  <si>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</si>
  <si>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</si>
  <si>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</si>
  <si>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</si>
  <si>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</si>
  <si>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</si>
  <si>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</si>
  <si>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</si>
  <si>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</si>
  <si>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</si>
  <si>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</si>
  <si>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</si>
  <si>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</si>
  <si>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</si>
  <si>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</si>
  <si>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</si>
  <si>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</si>
  <si>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</si>
  <si>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</si>
  <si>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</si>
  <si>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</si>
  <si>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</si>
  <si>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</si>
  <si>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</si>
  <si>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</si>
  <si>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</si>
  <si>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</si>
  <si>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</si>
  <si>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</si>
  <si>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</si>
  <si>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</si>
  <si>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</si>
  <si>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</si>
  <si>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</si>
  <si>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</si>
  <si>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</si>
  <si>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</si>
  <si>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</si>
  <si>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</si>
  <si>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</si>
  <si>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</si>
  <si>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</si>
  <si>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</si>
  <si>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</si>
  <si>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</si>
  <si>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</si>
  <si>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</si>
  <si>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</si>
  <si>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</si>
  <si>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</si>
  <si>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</si>
  <si>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</si>
  <si>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</si>
  <si>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</si>
  <si>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</si>
  <si>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</si>
  <si>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</si>
  <si>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</si>
  <si>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</si>
  <si>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</si>
  <si>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</si>
  <si>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</si>
  <si>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</si>
  <si>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</si>
  <si>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</si>
  <si>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</si>
  <si>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</si>
  <si>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</si>
  <si>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</si>
  <si>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</si>
  <si>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</si>
  <si>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</si>
  <si>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</si>
  <si>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</si>
  <si>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</si>
  <si>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</si>
  <si>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</si>
  <si>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</si>
  <si>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</si>
  <si>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</si>
  <si>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</si>
  <si>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</si>
  <si>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</si>
  <si>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</si>
  <si>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</si>
  <si>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</si>
  <si>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</si>
  <si>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</si>
  <si>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</si>
  <si>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</si>
  <si>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</si>
  <si>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</si>
  <si>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</si>
  <si>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</si>
  <si>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</si>
  <si>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</si>
  <si>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</si>
  <si>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</si>
  <si>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</si>
  <si>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</si>
  <si>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</si>
  <si>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</si>
  <si>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</si>
  <si>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</si>
  <si>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</si>
  <si>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</si>
  <si>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</si>
  <si>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</si>
  <si>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</si>
  <si>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</si>
  <si>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</si>
  <si>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</si>
  <si>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</si>
  <si>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</si>
  <si>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</si>
  <si>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</si>
  <si>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</si>
  <si>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</si>
  <si>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</si>
  <si>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</si>
  <si>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</si>
  <si>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</si>
  <si>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</si>
  <si>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</si>
  <si>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</si>
  <si>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</si>
  <si>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</si>
  <si>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</si>
  <si>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</si>
  <si>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</si>
  <si>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</si>
  <si>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</si>
  <si>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</si>
  <si>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</si>
  <si>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</si>
  <si>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</si>
  <si>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</si>
  <si>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</si>
  <si>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</si>
  <si>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</si>
  <si>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</si>
  <si>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</si>
  <si>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</si>
  <si>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</si>
  <si>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</si>
  <si>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</si>
  <si>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</si>
  <si>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</si>
  <si>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</si>
  <si>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</si>
  <si>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</si>
  <si>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</si>
  <si>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</si>
  <si>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</si>
  <si>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</si>
  <si>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</si>
  <si>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</si>
  <si>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</si>
  <si>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</si>
  <si>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</si>
  <si>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</si>
  <si>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</si>
  <si>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</si>
  <si>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</si>
  <si>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</si>
  <si>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</si>
  <si>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</si>
  <si>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</si>
  <si>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</si>
  <si>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</si>
  <si>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</si>
  <si>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</si>
  <si>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</si>
  <si>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</si>
  <si>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</si>
  <si>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</si>
  <si>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</si>
  <si>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</si>
  <si>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</si>
  <si>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</si>
  <si>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</si>
  <si>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</si>
  <si>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</si>
  <si>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</si>
  <si>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</si>
  <si>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</si>
  <si>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</si>
  <si>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</si>
  <si>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</si>
  <si>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</si>
  <si>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</si>
  <si>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</si>
  <si>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</si>
  <si>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</si>
  <si>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</si>
  <si>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</si>
  <si>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</si>
  <si>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</si>
  <si>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</si>
  <si>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</si>
  <si>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</si>
  <si>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</si>
  <si>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</si>
  <si>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</si>
  <si>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</si>
  <si>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</si>
  <si>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</si>
  <si>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</si>
  <si>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</si>
  <si>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</si>
  <si>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</si>
  <si>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</si>
  <si>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</si>
  <si>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</si>
  <si>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</si>
  <si>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</si>
  <si>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</si>
  <si>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</si>
  <si>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</si>
  <si>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</si>
  <si>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</si>
  <si>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</si>
  <si>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</si>
  <si>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</si>
  <si>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</si>
  <si>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</si>
  <si>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</si>
  <si>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</si>
  <si>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</si>
  <si>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</si>
  <si>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</si>
  <si>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</si>
  <si>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</si>
  <si>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</si>
  <si>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</si>
  <si>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</si>
  <si>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</si>
  <si>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</si>
  <si>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</si>
  <si>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</si>
  <si>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</si>
  <si>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</si>
  <si>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</si>
  <si>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</si>
  <si>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</si>
  <si>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</si>
  <si>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</si>
  <si>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</si>
  <si>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</si>
  <si>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</si>
  <si>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</si>
  <si>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</si>
  <si>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</si>
  <si>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</si>
  <si>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</si>
  <si>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</si>
  <si>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</si>
  <si>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</si>
  <si>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</si>
  <si>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</si>
  <si>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</si>
  <si>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</si>
  <si>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</si>
  <si>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</si>
  <si>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</si>
  <si>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</si>
  <si>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</si>
  <si>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</si>
  <si>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</si>
  <si>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</si>
  <si>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</si>
  <si>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</si>
  <si>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</si>
  <si>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</si>
  <si>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</si>
  <si>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</si>
  <si>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</si>
  <si>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</si>
  <si>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</si>
  <si>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</si>
  <si>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</si>
  <si>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</si>
  <si>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</si>
  <si>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</si>
  <si>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</si>
  <si>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</si>
  <si>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</si>
  <si>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</si>
  <si>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</si>
  <si>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</si>
  <si>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</si>
  <si>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</si>
  <si>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</si>
  <si>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</si>
  <si>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</si>
  <si>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</si>
  <si>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</si>
  <si>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</si>
  <si>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</si>
  <si>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</si>
  <si>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</si>
  <si>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</si>
  <si>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</si>
  <si>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</si>
  <si>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</si>
  <si>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</si>
  <si>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</si>
  <si>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</si>
  <si>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</si>
  <si>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</si>
  <si>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</si>
  <si>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</si>
  <si>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</si>
  <si>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</si>
  <si>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</si>
  <si>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</si>
  <si>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</si>
  <si>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</si>
  <si>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</si>
  <si>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</si>
  <si>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</si>
  <si>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</si>
  <si>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</si>
  <si>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</si>
  <si>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</si>
  <si>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</si>
  <si>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</si>
  <si>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</si>
  <si>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</si>
  <si>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</si>
  <si>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</si>
  <si>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</si>
  <si>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</si>
  <si>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</si>
  <si>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</si>
  <si>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</si>
  <si>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</si>
  <si>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</si>
  <si>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</si>
  <si>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</si>
  <si>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</si>
  <si>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</si>
  <si>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</si>
  <si>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</si>
  <si>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</si>
  <si>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</si>
  <si>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</si>
  <si>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</si>
  <si>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</si>
  <si>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</si>
  <si>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</si>
  <si>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</si>
  <si>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</si>
  <si>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</si>
  <si>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</si>
  <si>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</si>
  <si>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</si>
  <si>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</si>
  <si>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</si>
  <si>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</si>
  <si>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</si>
  <si>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</si>
  <si>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</si>
  <si>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</si>
  <si>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</si>
  <si>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</si>
  <si>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</si>
  <si>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</si>
  <si>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</si>
  <si>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</si>
  <si>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</si>
  <si>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</si>
  <si>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</si>
  <si>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</si>
  <si>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</si>
  <si>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</si>
  <si>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</si>
  <si>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</si>
  <si>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</si>
  <si>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</si>
  <si>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</si>
  <si>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</si>
  <si>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</si>
  <si>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</si>
  <si>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</si>
  <si>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</si>
  <si>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</si>
  <si>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</si>
  <si>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</si>
  <si>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</si>
  <si>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</si>
  <si>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</si>
  <si>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</si>
  <si>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</si>
  <si>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</si>
  <si>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</si>
  <si>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</si>
  <si>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</si>
  <si>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</si>
  <si>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</si>
  <si>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</si>
  <si>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</si>
  <si>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</si>
  <si>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</si>
  <si>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</si>
  <si>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</si>
  <si>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</si>
  <si>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</si>
  <si>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</si>
  <si>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</si>
  <si>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</si>
  <si>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</si>
  <si>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</si>
  <si>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</si>
  <si>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</si>
  <si>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</si>
  <si>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</si>
  <si>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</si>
  <si>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</si>
  <si>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</si>
  <si>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</si>
  <si>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</si>
  <si>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</si>
  <si>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</si>
  <si>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</si>
  <si>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</si>
  <si>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</si>
  <si>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</si>
  <si>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</si>
  <si>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</si>
  <si>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</si>
  <si>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</si>
  <si>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</si>
  <si>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</si>
  <si>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</si>
  <si>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</si>
  <si>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</si>
  <si>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</si>
  <si>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</si>
  <si>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</si>
  <si>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</si>
  <si>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</si>
  <si>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</si>
  <si>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</si>
  <si>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</si>
  <si>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</si>
  <si>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</si>
  <si>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</si>
  <si>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</si>
  <si>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</si>
  <si>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</si>
  <si>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</si>
  <si>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</si>
  <si>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</si>
  <si>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</si>
  <si>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</si>
  <si>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</si>
  <si>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</si>
  <si>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</si>
  <si>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</si>
  <si>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</si>
  <si>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</si>
  <si>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</si>
  <si>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</si>
  <si>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</si>
  <si>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</si>
  <si>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</si>
  <si>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</si>
  <si>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</si>
  <si>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</si>
  <si>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</si>
  <si>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</si>
  <si>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</si>
  <si>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</si>
  <si>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</si>
  <si>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</si>
  <si>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</si>
  <si>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</si>
  <si>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</si>
  <si>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</si>
  <si>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</si>
  <si>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</si>
  <si>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</si>
  <si>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</si>
  <si>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</si>
  <si>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</si>
  <si>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</si>
  <si>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</si>
  <si>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</si>
  <si>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</si>
  <si>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</si>
  <si>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</si>
  <si>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</si>
  <si>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</si>
  <si>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</si>
  <si>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</si>
  <si>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</si>
  <si>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</si>
  <si>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</si>
  <si>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</si>
  <si>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</si>
  <si>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</si>
  <si>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</si>
  <si>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</si>
  <si>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</si>
  <si>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</si>
  <si>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</si>
  <si>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</si>
  <si>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</si>
  <si>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</si>
  <si>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</si>
  <si>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</si>
  <si>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</si>
  <si>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</si>
  <si>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</si>
  <si>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</si>
  <si>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</si>
  <si>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</si>
  <si>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</si>
  <si>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</si>
  <si>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</si>
  <si>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</si>
  <si>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</si>
  <si>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</si>
  <si>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</si>
  <si>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</si>
  <si>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</si>
  <si>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</si>
  <si>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</si>
  <si>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</si>
  <si>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</si>
  <si>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</si>
  <si>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</si>
  <si>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</si>
  <si>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</si>
  <si>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</si>
  <si>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</si>
  <si>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</si>
  <si>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</si>
  <si>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</si>
  <si>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</si>
  <si>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</si>
  <si>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</si>
  <si>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</si>
  <si>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</si>
  <si>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</si>
  <si>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</si>
  <si>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</si>
  <si>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</si>
  <si>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</si>
  <si>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</si>
  <si>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</si>
  <si>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</si>
  <si>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</si>
  <si>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</si>
  <si>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</si>
  <si>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</si>
  <si>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</si>
  <si>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</si>
  <si>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</si>
  <si>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</si>
  <si>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</si>
  <si>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</si>
  <si>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</si>
  <si>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</si>
  <si>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</si>
  <si>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</si>
  <si>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</si>
  <si>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</si>
  <si>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</si>
  <si>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</si>
  <si>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</si>
  <si>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</si>
  <si>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</si>
  <si>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</si>
  <si>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</si>
  <si>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</si>
  <si>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</si>
  <si>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</si>
  <si>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</si>
  <si>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</si>
  <si>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</si>
  <si>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</si>
  <si>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</si>
  <si>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</si>
  <si>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</si>
  <si>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</si>
  <si>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</si>
  <si>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</si>
  <si>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</si>
  <si>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</si>
  <si>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</si>
  <si>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</si>
  <si>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</si>
  <si>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</si>
  <si>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</si>
  <si>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</si>
  <si>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</si>
  <si>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</si>
  <si>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</si>
  <si>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</si>
  <si>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</si>
  <si>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</si>
  <si>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</si>
  <si>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</si>
  <si>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</si>
  <si>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</si>
  <si>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</si>
  <si>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</si>
  <si>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</si>
  <si>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</si>
  <si>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</si>
  <si>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</si>
  <si>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</si>
  <si>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</si>
  <si>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</si>
  <si>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</si>
  <si>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</si>
  <si>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</si>
  <si>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</si>
  <si>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</si>
  <si>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</si>
  <si>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</si>
  <si>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</si>
  <si>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</si>
  <si>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</si>
  <si>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</si>
  <si>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</si>
  <si>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</si>
  <si>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</si>
  <si>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</si>
  <si>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</si>
  <si>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</si>
  <si>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</si>
  <si>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</si>
  <si>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</si>
  <si>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</si>
  <si>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</si>
  <si>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</si>
  <si>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</si>
  <si>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</si>
  <si>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</si>
  <si>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</si>
  <si>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</si>
  <si>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</si>
  <si>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</si>
  <si>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</si>
  <si>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</si>
  <si>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</si>
  <si>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</si>
  <si>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</si>
  <si>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</si>
  <si>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</si>
  <si>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</si>
  <si>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</si>
  <si>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</si>
  <si>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</si>
  <si>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</si>
  <si>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</si>
  <si>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</si>
  <si>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</si>
  <si>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</si>
  <si>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</si>
  <si>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</si>
  <si>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</si>
  <si>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</si>
  <si>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</si>
  <si>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</si>
  <si>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</si>
  <si>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</si>
  <si>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</si>
  <si>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</si>
  <si>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</si>
  <si>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</si>
  <si>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</si>
  <si>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</si>
  <si>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</si>
  <si>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</si>
  <si>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</si>
  <si>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</si>
  <si>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</si>
  <si>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</si>
  <si>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</si>
  <si>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</si>
  <si>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</si>
  <si>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</si>
  <si>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</si>
  <si>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</si>
  <si>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</si>
  <si>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</si>
  <si>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</si>
  <si>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</si>
  <si>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</si>
  <si>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</si>
  <si>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</si>
  <si>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</si>
  <si>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</si>
  <si>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</si>
  <si>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</si>
  <si>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</si>
  <si>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</si>
  <si>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</si>
  <si>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</si>
  <si>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</si>
  <si>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</si>
  <si>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</si>
  <si>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</si>
  <si>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</si>
  <si>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</si>
  <si>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</si>
  <si>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</si>
  <si>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</si>
  <si>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</si>
  <si>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</si>
  <si>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</si>
  <si>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</si>
  <si>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</si>
  <si>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</si>
  <si>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</si>
  <si>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</si>
  <si>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</si>
  <si>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</si>
  <si>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</si>
  <si>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</si>
  <si>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</si>
  <si>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</si>
  <si>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</si>
  <si>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</si>
  <si>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</si>
  <si>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</si>
  <si>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</si>
  <si>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</si>
  <si>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</si>
  <si>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</si>
  <si>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</si>
  <si>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</si>
  <si>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</si>
  <si>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</si>
  <si>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</si>
  <si>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</si>
  <si>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</si>
  <si>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</si>
  <si>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</si>
  <si>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</si>
  <si>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</si>
  <si>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</si>
  <si>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</si>
  <si>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</si>
  <si>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</si>
  <si>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</si>
  <si>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</si>
  <si>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</si>
  <si>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</si>
  <si>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</si>
  <si>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</si>
  <si>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</si>
  <si>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</si>
  <si>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</si>
  <si>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</si>
  <si>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</si>
  <si>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</si>
  <si>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</si>
  <si>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</si>
  <si>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</si>
  <si>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</si>
  <si>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</si>
  <si>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</si>
  <si>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</si>
  <si>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</si>
  <si>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</si>
  <si>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</si>
  <si>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</si>
  <si>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</si>
  <si>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</si>
  <si>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</si>
  <si>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</si>
  <si>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</si>
  <si>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</si>
  <si>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</si>
  <si>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</si>
  <si>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</si>
  <si>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</si>
  <si>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</si>
  <si>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</si>
  <si>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</si>
  <si>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</si>
  <si>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</si>
  <si>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</si>
  <si>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</si>
  <si>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</si>
  <si>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</si>
  <si>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</si>
  <si>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</si>
  <si>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</si>
  <si>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</si>
  <si>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</si>
  <si>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</si>
  <si>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</si>
  <si>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</si>
  <si>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</si>
  <si>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</si>
  <si>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</si>
  <si>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</si>
  <si>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</si>
  <si>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</si>
  <si>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</si>
  <si>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</si>
  <si>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</si>
  <si>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</si>
  <si>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</si>
  <si>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</si>
  <si>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</si>
  <si>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</si>
  <si>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</si>
  <si>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</si>
  <si>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</si>
  <si>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</si>
  <si>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</si>
  <si>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</si>
  <si>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</si>
  <si>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</si>
  <si>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</si>
  <si>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</si>
  <si>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</si>
  <si>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</si>
  <si>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</si>
  <si>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</si>
  <si>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</si>
  <si>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</si>
  <si>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</si>
  <si>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</si>
  <si>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</si>
  <si>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</si>
  <si>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</si>
  <si>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</si>
  <si>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</si>
  <si>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</si>
  <si>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</si>
  <si>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</si>
  <si>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</si>
  <si>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</si>
  <si>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</si>
  <si>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</si>
  <si>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</si>
  <si>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</si>
  <si>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</si>
  <si>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</si>
  <si>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</si>
  <si>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</si>
  <si>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</si>
  <si>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</si>
  <si>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</si>
  <si>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</si>
  <si>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</si>
  <si>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</si>
  <si>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</si>
  <si>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</si>
  <si>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</si>
  <si>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</si>
  <si>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</si>
  <si>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</si>
  <si>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</si>
  <si>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</si>
  <si>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</si>
  <si>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</si>
  <si>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</si>
  <si>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</si>
  <si>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</si>
  <si>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</si>
  <si>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</si>
  <si>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</si>
  <si>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</si>
  <si>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</si>
  <si>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</si>
  <si>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</si>
  <si>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</si>
  <si>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</si>
  <si>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</si>
  <si>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</si>
  <si>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</si>
  <si>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</si>
  <si>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</si>
  <si>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</si>
  <si>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</si>
  <si>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</si>
  <si>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</si>
  <si>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</si>
  <si>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</si>
  <si>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</si>
  <si>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</si>
  <si>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</si>
  <si>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</si>
  <si>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</si>
  <si>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</si>
  <si>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</si>
  <si>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</si>
  <si>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</si>
  <si>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</si>
  <si>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</si>
  <si>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</si>
  <si>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</si>
  <si>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</si>
  <si>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</si>
  <si>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</si>
  <si>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</si>
  <si>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</si>
  <si>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</si>
  <si>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</si>
  <si>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</si>
  <si>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</si>
  <si>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</si>
  <si>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</si>
  <si>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</si>
  <si>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</si>
  <si>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</si>
  <si>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</si>
  <si>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</si>
  <si>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</si>
  <si>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</si>
  <si>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</si>
  <si>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</si>
  <si>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</si>
  <si>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</si>
  <si>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</si>
  <si>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</si>
  <si>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</si>
  <si>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</si>
  <si>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</si>
  <si>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</si>
  <si>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</si>
  <si>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</si>
  <si>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</si>
  <si>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</si>
  <si>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</si>
  <si>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</si>
  <si>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</si>
  <si>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</si>
  <si>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</si>
  <si>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</si>
  <si>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</si>
  <si>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</si>
  <si>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</si>
  <si>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</si>
  <si>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</si>
  <si>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</si>
  <si>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</si>
  <si>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</si>
  <si>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</si>
  <si>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</si>
  <si>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</si>
  <si>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</si>
  <si>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</si>
  <si>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</si>
  <si>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</si>
  <si>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</si>
  <si>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</si>
  <si>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</si>
  <si>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</si>
  <si>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</si>
  <si>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</si>
  <si>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</si>
  <si>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</si>
  <si>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</si>
  <si>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</si>
  <si>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</si>
  <si>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</si>
  <si>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</si>
  <si>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</si>
  <si>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</si>
  <si>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</si>
  <si>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</si>
  <si>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</si>
  <si>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</si>
  <si>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</si>
  <si>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</si>
  <si>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</si>
  <si>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</si>
  <si>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</si>
  <si>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</si>
  <si>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</si>
  <si>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</si>
  <si>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</si>
  <si>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</si>
  <si>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</si>
  <si>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</si>
  <si>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</si>
  <si>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</si>
  <si>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</si>
  <si>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</si>
  <si>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</si>
  <si>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</si>
  <si>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</si>
  <si>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</si>
  <si>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</si>
  <si>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</si>
  <si>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</si>
  <si>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</si>
  <si>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</si>
  <si>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</si>
  <si>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</si>
  <si>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</si>
  <si>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</si>
  <si>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</si>
  <si>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</si>
  <si>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</si>
  <si>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</si>
  <si>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</si>
  <si>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</si>
  <si>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</si>
  <si>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</si>
  <si>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</si>
  <si>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</si>
  <si>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</si>
  <si>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</si>
  <si>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</si>
  <si>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</si>
  <si>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</si>
  <si>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</si>
  <si>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</si>
  <si>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</si>
  <si>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</si>
  <si>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</si>
  <si>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</si>
  <si>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</si>
  <si>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</si>
  <si>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</si>
  <si>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</si>
  <si>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</si>
  <si>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</si>
  <si>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</si>
  <si>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</si>
  <si>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</si>
  <si>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</si>
  <si>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</si>
  <si>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</si>
  <si>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</si>
  <si>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</si>
  <si>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</si>
  <si>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</si>
  <si>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</si>
  <si>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</si>
  <si>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</si>
  <si>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</si>
  <si>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</si>
  <si>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</si>
  <si>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</si>
  <si>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</si>
  <si>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</si>
  <si>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</si>
  <si>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</si>
  <si>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</si>
  <si>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</si>
  <si>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</si>
  <si>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</si>
  <si>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</si>
  <si>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</si>
  <si>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</si>
  <si>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</si>
  <si>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</si>
  <si>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</si>
  <si>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</si>
  <si>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</si>
  <si>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</si>
  <si>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</si>
  <si>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</si>
  <si>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</si>
  <si>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</si>
  <si>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</si>
  <si>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</si>
  <si>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</si>
  <si>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</si>
  <si>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</si>
  <si>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</si>
  <si>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</si>
  <si>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</si>
  <si>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</si>
  <si>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</si>
  <si>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</si>
  <si>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</si>
  <si>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</si>
  <si>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</si>
  <si>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</si>
  <si>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</si>
  <si>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</si>
  <si>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</si>
  <si>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</si>
  <si>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</si>
  <si>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</si>
  <si>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</si>
  <si>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</si>
  <si>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</si>
  <si>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</si>
  <si>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</si>
  <si>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</si>
  <si>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</si>
  <si>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</si>
  <si>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</si>
  <si>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</si>
  <si>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</si>
  <si>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</si>
  <si>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</si>
  <si>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</si>
  <si>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</si>
  <si>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</si>
  <si>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</si>
  <si>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</si>
  <si>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</si>
  <si>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</si>
  <si>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</si>
  <si>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</si>
  <si>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</si>
  <si>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</si>
  <si>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</si>
  <si>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</si>
  <si>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</si>
  <si>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</si>
  <si>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</si>
  <si>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</si>
  <si>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</si>
  <si>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</si>
  <si>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</si>
  <si>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</si>
  <si>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</si>
  <si>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</si>
  <si>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</si>
  <si>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</si>
  <si>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</si>
  <si>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</si>
  <si>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</si>
  <si>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</si>
  <si>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</si>
  <si>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</si>
  <si>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</si>
  <si>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</si>
  <si>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</si>
  <si>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</si>
  <si>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</si>
  <si>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</si>
  <si>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</si>
  <si>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</si>
  <si>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</si>
  <si>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</si>
  <si>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</si>
  <si>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</si>
  <si>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</si>
  <si>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</si>
  <si>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</si>
  <si>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</si>
  <si>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</si>
  <si>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</si>
  <si>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</si>
  <si>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</si>
  <si>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</si>
  <si>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</si>
  <si>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</si>
  <si>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</si>
  <si>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</si>
  <si>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</si>
  <si>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</si>
  <si>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</si>
  <si>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</si>
  <si>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</si>
  <si>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</si>
  <si>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</si>
  <si>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</si>
  <si>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</si>
  <si>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</si>
  <si>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</si>
  <si>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</si>
  <si>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</si>
  <si>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</si>
  <si>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</si>
  <si>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</si>
  <si>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</si>
  <si>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</si>
  <si>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</si>
  <si>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</si>
  <si>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</si>
  <si>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</si>
  <si>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</si>
  <si>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</si>
  <si>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</si>
  <si>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</si>
  <si>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</si>
  <si>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</si>
  <si>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</si>
  <si>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</si>
  <si>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</si>
  <si>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</si>
  <si>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</si>
  <si>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</si>
  <si>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</si>
  <si>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</si>
  <si>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</si>
  <si>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</si>
  <si>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</si>
  <si>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</si>
  <si>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</si>
  <si>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</si>
  <si>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</si>
  <si>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</si>
  <si>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</si>
  <si>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</si>
  <si>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</si>
  <si>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</si>
  <si>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</si>
  <si>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</si>
  <si>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</si>
  <si>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</si>
  <si>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</si>
  <si>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</si>
  <si>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</si>
  <si>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</si>
  <si>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</si>
  <si>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</si>
  <si>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</si>
  <si>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</si>
  <si>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</si>
  <si>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</si>
  <si>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</si>
  <si>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</si>
  <si>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</si>
  <si>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</si>
  <si>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</si>
  <si>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</si>
  <si>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</si>
  <si>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</si>
  <si>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</si>
  <si>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</si>
  <si>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</si>
  <si>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</si>
  <si>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</si>
  <si>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</si>
  <si>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</si>
  <si>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</si>
  <si>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</si>
  <si>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</si>
  <si>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</si>
  <si>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</si>
  <si>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</si>
  <si>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</si>
  <si>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</si>
  <si>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</si>
  <si>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</si>
  <si>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</si>
  <si>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</si>
  <si>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</si>
  <si>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</si>
  <si>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</si>
  <si>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</si>
  <si>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</si>
  <si>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</si>
  <si>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</si>
  <si>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</si>
  <si>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</si>
  <si>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</si>
  <si>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</si>
  <si>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</si>
  <si>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</si>
  <si>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</si>
  <si>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</si>
  <si>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</si>
  <si>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</si>
  <si>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</si>
  <si>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</si>
  <si>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</si>
  <si>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</si>
  <si>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</si>
  <si>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</si>
  <si>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</si>
  <si>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</si>
  <si>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</si>
  <si>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</si>
  <si>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</si>
  <si>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</si>
  <si>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</si>
  <si>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</si>
  <si>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</si>
  <si>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</si>
  <si>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</si>
  <si>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</si>
  <si>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</si>
  <si>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</si>
  <si>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</si>
  <si>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</si>
  <si>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</si>
  <si>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</si>
  <si>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</si>
  <si>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</si>
  <si>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</si>
  <si>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</si>
  <si>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</si>
  <si>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</si>
  <si>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</si>
  <si>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</si>
  <si>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</si>
  <si>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</si>
  <si>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</si>
  <si>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</si>
  <si>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</si>
  <si>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</si>
  <si>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</si>
  <si>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</si>
  <si>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</si>
  <si>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</si>
  <si>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</si>
  <si>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</si>
  <si>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</si>
  <si>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</si>
  <si>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</si>
  <si>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</si>
  <si>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</si>
  <si>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</si>
  <si>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</si>
  <si>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</si>
  <si>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</si>
  <si>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</si>
  <si>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</si>
  <si>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</si>
  <si>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</si>
  <si>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</si>
  <si>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</si>
  <si>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</si>
  <si>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</si>
  <si>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</si>
  <si>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</si>
  <si>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</si>
  <si>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</si>
  <si>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</si>
  <si>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</si>
  <si>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</si>
  <si>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</si>
  <si>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</si>
  <si>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</si>
  <si>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</si>
  <si>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</si>
  <si>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</si>
  <si>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</si>
  <si>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</si>
  <si>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</si>
  <si>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</si>
  <si>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</si>
  <si>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</si>
  <si>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</si>
  <si>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</si>
  <si>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</si>
  <si>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</si>
  <si>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</si>
  <si>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</si>
  <si>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</si>
  <si>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</si>
  <si>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</si>
  <si>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</si>
  <si>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</si>
  <si>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</si>
  <si>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</si>
  <si>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</si>
  <si>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</si>
  <si>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</si>
  <si>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</si>
  <si>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</si>
  <si>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</si>
  <si>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</si>
  <si>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</si>
  <si>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</si>
  <si>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</si>
  <si>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</si>
  <si>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</si>
  <si>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</si>
  <si>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</si>
  <si>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</si>
  <si>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</si>
  <si>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</si>
  <si>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</si>
  <si>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</si>
  <si>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</si>
  <si>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</si>
  <si>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</si>
  <si>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</si>
  <si>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</si>
  <si>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</si>
  <si>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</si>
  <si>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</si>
  <si>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</si>
  <si>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</si>
  <si>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</si>
  <si>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</si>
  <si>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</si>
  <si>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</si>
  <si>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</si>
  <si>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</si>
  <si>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</si>
  <si>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</si>
  <si>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</si>
  <si>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</si>
  <si>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</si>
  <si>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</si>
  <si>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</si>
  <si>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</si>
  <si>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</si>
  <si>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</si>
  <si>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</si>
  <si>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</si>
  <si>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</si>
  <si>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</si>
  <si>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</si>
  <si>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</si>
  <si>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</si>
  <si>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</si>
  <si>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</si>
  <si>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</si>
  <si>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</si>
  <si>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</si>
  <si>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</si>
  <si>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</si>
  <si>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</si>
  <si>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</si>
  <si>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</si>
  <si>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</si>
  <si>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</si>
  <si>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</si>
  <si>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</si>
  <si>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</si>
  <si>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</si>
  <si>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</si>
  <si>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</si>
  <si>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</si>
  <si>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</si>
  <si>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</si>
  <si>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</si>
  <si>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</si>
  <si>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</si>
  <si>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</si>
  <si>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</si>
  <si>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</si>
  <si>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</si>
  <si>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</si>
  <si>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</si>
  <si>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</si>
  <si>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</si>
  <si>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</si>
  <si>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</si>
  <si>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</si>
  <si>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</si>
  <si>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</si>
  <si>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</si>
  <si>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</si>
  <si>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</si>
  <si>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</si>
  <si>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</si>
  <si>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</si>
  <si>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</si>
  <si>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</si>
  <si>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</si>
  <si>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</si>
  <si>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</si>
  <si>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</si>
  <si>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</si>
  <si>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</si>
  <si>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</si>
  <si>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</si>
  <si>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</si>
  <si>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</si>
  <si>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</si>
  <si>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</si>
  <si>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</si>
  <si>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</si>
  <si>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</si>
  <si>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</si>
  <si>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</si>
  <si>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</si>
  <si>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</si>
  <si>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</si>
  <si>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</si>
  <si>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</si>
  <si>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</si>
  <si>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</si>
  <si>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</si>
  <si>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</si>
  <si>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</si>
  <si>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</si>
  <si>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</si>
  <si>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</si>
  <si>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</si>
  <si>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</si>
  <si>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</si>
  <si>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</si>
  <si>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</si>
  <si>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</si>
  <si>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</si>
  <si>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</si>
  <si>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</si>
  <si>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</si>
  <si>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</si>
  <si>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</si>
  <si>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</si>
  <si>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</si>
  <si>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</si>
  <si>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</si>
  <si>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</si>
  <si>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</si>
  <si>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</si>
  <si>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</si>
  <si>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</si>
  <si>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</si>
  <si>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</si>
  <si>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</si>
  <si>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</si>
  <si>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</si>
  <si>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</si>
  <si>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</si>
  <si>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</si>
  <si>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</si>
  <si>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</si>
  <si>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</si>
  <si>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</si>
  <si>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</si>
  <si>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</si>
  <si>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</si>
  <si>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</si>
  <si>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</si>
  <si>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</si>
  <si>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</si>
  <si>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</si>
  <si>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</si>
  <si>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</si>
  <si>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</si>
  <si>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</si>
  <si>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</si>
  <si>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</si>
  <si>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</si>
  <si>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</si>
  <si>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</si>
  <si>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</si>
  <si>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</si>
  <si>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</si>
  <si>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</si>
  <si>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</si>
  <si>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</si>
  <si>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</si>
  <si>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</si>
  <si>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</si>
  <si>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</si>
  <si>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</si>
  <si>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</si>
  <si>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</si>
  <si>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</si>
  <si>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</si>
  <si>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</si>
  <si>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</si>
  <si>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</si>
  <si>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</si>
  <si>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</si>
  <si>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</si>
  <si>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</si>
  <si>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</si>
  <si>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</si>
  <si>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</si>
  <si>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</si>
  <si>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</si>
  <si>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</si>
  <si>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</si>
  <si>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</si>
  <si>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</si>
  <si>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</si>
  <si>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</si>
  <si>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</si>
  <si>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</si>
  <si>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</si>
  <si>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</si>
  <si>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</si>
  <si>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</si>
  <si>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</si>
  <si>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</si>
  <si>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</si>
  <si>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</si>
  <si>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</si>
  <si>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</si>
  <si>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</si>
  <si>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</si>
  <si>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</si>
  <si>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</si>
  <si>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</si>
  <si>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</si>
  <si>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</si>
  <si>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</si>
  <si>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</si>
  <si>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</si>
  <si>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</si>
  <si>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</si>
  <si>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</si>
  <si>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</si>
  <si>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</si>
  <si>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</si>
  <si>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</si>
  <si>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</si>
  <si>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</si>
  <si>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</si>
  <si>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</si>
  <si>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</si>
  <si>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</si>
  <si>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</si>
  <si>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</si>
  <si>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</si>
  <si>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</si>
  <si>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</si>
  <si>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</si>
  <si>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</si>
  <si>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</si>
  <si>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</si>
  <si>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</si>
  <si>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</si>
  <si>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</si>
  <si>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</si>
  <si>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</si>
  <si>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</si>
  <si>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</si>
  <si>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</si>
  <si>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</si>
  <si>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</si>
  <si>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</si>
  <si>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</si>
  <si>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</si>
  <si>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</si>
  <si>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</si>
  <si>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</si>
  <si>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</si>
  <si>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</si>
  <si>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</si>
  <si>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</si>
  <si>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</si>
  <si>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</si>
  <si>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</si>
  <si>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</si>
  <si>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</si>
  <si>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</si>
  <si>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</si>
  <si>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</si>
  <si>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</si>
  <si>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</si>
  <si>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</si>
  <si>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</si>
  <si>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</si>
  <si>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</si>
  <si>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</si>
  <si>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</si>
  <si>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</si>
  <si>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</si>
  <si>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</si>
  <si>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</si>
  <si>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</si>
  <si>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</si>
  <si>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</si>
  <si>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</si>
  <si>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</si>
  <si>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</si>
  <si>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</si>
  <si>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</si>
  <si>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</si>
  <si>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</si>
  <si>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</si>
  <si>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</si>
  <si>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</si>
  <si>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</si>
  <si>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</si>
  <si>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</si>
  <si>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</si>
  <si>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</si>
  <si>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</si>
  <si>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</si>
  <si>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</si>
  <si>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</si>
  <si>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</si>
  <si>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</si>
  <si>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</si>
  <si>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</si>
  <si>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</si>
  <si>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</si>
  <si>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</si>
  <si>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</si>
  <si>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</si>
  <si>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</si>
  <si>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</si>
  <si>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</si>
  <si>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</si>
  <si>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</si>
  <si>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</si>
  <si>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</si>
  <si>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</si>
  <si>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</si>
  <si>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</si>
  <si>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</si>
  <si>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</si>
  <si>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</si>
  <si>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</si>
  <si>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</si>
  <si>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</si>
  <si>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</si>
  <si>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</si>
  <si>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</si>
  <si>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</si>
  <si>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</si>
  <si>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</si>
  <si>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</si>
  <si>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</si>
  <si>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</si>
  <si>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</si>
  <si>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</si>
  <si>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</si>
  <si>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</si>
  <si>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</si>
  <si>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</si>
  <si>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</si>
  <si>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</si>
  <si>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</si>
  <si>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</si>
  <si>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</si>
  <si>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</si>
  <si>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</si>
  <si>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</si>
  <si>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</si>
  <si>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</si>
  <si>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</si>
  <si>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</si>
  <si>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</si>
  <si>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</si>
  <si>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</si>
  <si>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</si>
  <si>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</si>
  <si>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</si>
  <si>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</si>
  <si>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</si>
  <si>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</si>
  <si>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</si>
  <si>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</si>
  <si>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</si>
  <si>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</si>
  <si>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</si>
  <si>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</si>
  <si>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</si>
  <si>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</si>
  <si>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</si>
  <si>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</si>
  <si>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</si>
  <si>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</si>
  <si>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</si>
  <si>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</si>
  <si>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</si>
  <si>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</si>
  <si>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</si>
  <si>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</si>
  <si>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</si>
  <si>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</si>
  <si>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</si>
  <si>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</si>
  <si>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</si>
  <si>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</si>
  <si>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</si>
  <si>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</si>
  <si>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</si>
  <si>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</si>
  <si>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</si>
  <si>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</si>
  <si>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</si>
  <si>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</si>
  <si>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</si>
  <si>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</si>
  <si>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</si>
  <si>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</si>
  <si>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</si>
  <si>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</si>
  <si>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</si>
  <si>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</si>
  <si>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</si>
  <si>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</si>
  <si>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</si>
  <si>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</si>
  <si>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</si>
  <si>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</si>
  <si>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</si>
  <si>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</si>
  <si>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</si>
  <si>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</si>
  <si>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</si>
  <si>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</si>
  <si>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</si>
  <si>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</si>
  <si>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</si>
  <si>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</si>
  <si>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</si>
  <si>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</si>
  <si>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</si>
  <si>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</si>
  <si>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</si>
  <si>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</si>
  <si>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</si>
  <si>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</si>
  <si>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</si>
  <si>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</si>
  <si>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</si>
  <si>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</si>
  <si>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</si>
  <si>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</si>
  <si>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</si>
  <si>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</si>
  <si>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</si>
  <si>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</si>
  <si>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</si>
  <si>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</si>
  <si>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</si>
  <si>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</si>
  <si>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</si>
  <si>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</si>
  <si>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</si>
  <si>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</si>
  <si>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</si>
  <si>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</si>
  <si>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</si>
  <si>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</si>
  <si>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</si>
  <si>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</si>
  <si>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</si>
  <si>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</si>
  <si>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</si>
  <si>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</si>
  <si>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</si>
  <si>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</si>
  <si>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</si>
  <si>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</si>
  <si>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</si>
  <si>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</si>
  <si>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</si>
  <si>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</si>
  <si>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</si>
  <si>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</si>
  <si>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</si>
  <si>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</si>
  <si>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</si>
  <si>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</si>
  <si>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</si>
  <si>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</si>
  <si>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</si>
  <si>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</si>
  <si>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</si>
  <si>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</si>
  <si>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</si>
  <si>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</si>
  <si>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</si>
  <si>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</si>
  <si>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</si>
  <si>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</si>
  <si>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</si>
  <si>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</si>
  <si>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</si>
  <si>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</si>
  <si>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</si>
  <si>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</si>
  <si>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</si>
  <si>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</si>
  <si>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</si>
  <si>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</si>
  <si>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</si>
  <si>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</si>
  <si>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</si>
  <si>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</si>
  <si>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</si>
  <si>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</si>
  <si>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</si>
  <si>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</si>
  <si>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</si>
  <si>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</si>
  <si>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</si>
  <si>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</si>
  <si>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</si>
  <si>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</si>
  <si>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</si>
  <si>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</si>
  <si>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</si>
  <si>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</si>
  <si>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</si>
  <si>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</si>
  <si>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</si>
  <si>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</si>
  <si>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</si>
  <si>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</si>
  <si>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</si>
  <si>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</si>
  <si>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</si>
  <si>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</si>
  <si>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</si>
  <si>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</si>
  <si>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</si>
  <si>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</si>
  <si>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</si>
  <si>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</si>
  <si>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</si>
  <si>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</si>
  <si>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</si>
  <si>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</si>
  <si>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</si>
  <si>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</si>
  <si>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</si>
  <si>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</si>
  <si>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</si>
  <si>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</si>
  <si>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</si>
  <si>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</si>
  <si>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</si>
  <si>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</si>
  <si>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</si>
  <si>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</si>
  <si>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</si>
  <si>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</si>
  <si>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</si>
  <si>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</si>
  <si>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</si>
  <si>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</si>
  <si>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</si>
  <si>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</si>
  <si>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</si>
  <si>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</si>
  <si>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</si>
  <si>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</si>
  <si>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</si>
  <si>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</si>
  <si>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</si>
  <si>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</si>
  <si>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</si>
  <si>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</si>
  <si>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</si>
  <si>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</si>
  <si>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</si>
  <si>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</si>
  <si>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</si>
  <si>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</si>
  <si>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</si>
  <si>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</si>
  <si>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</si>
  <si>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</si>
  <si>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</si>
  <si>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</si>
  <si>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</si>
  <si>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</si>
  <si>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</si>
  <si>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</si>
  <si>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</si>
  <si>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</si>
  <si>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</si>
  <si>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</si>
  <si>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</si>
  <si>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</si>
  <si>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</si>
  <si>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</si>
  <si>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</si>
  <si>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</si>
  <si>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</si>
  <si>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</si>
  <si>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</si>
  <si>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</si>
  <si>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</si>
  <si>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</si>
  <si>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</si>
  <si>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</si>
  <si>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</si>
  <si>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</si>
  <si>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</si>
  <si>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</si>
  <si>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</si>
  <si>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</si>
  <si>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</si>
  <si>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</si>
  <si>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</si>
  <si>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</si>
  <si>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</si>
  <si>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</si>
  <si>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</si>
  <si>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</si>
  <si>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</si>
  <si>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</si>
  <si>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</si>
  <si>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</si>
  <si>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</si>
  <si>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</si>
  <si>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</si>
  <si>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</si>
  <si>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</si>
  <si>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</si>
  <si>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</si>
  <si>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</si>
  <si>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</si>
  <si>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</si>
  <si>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</si>
  <si>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</si>
  <si>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</si>
  <si>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</si>
  <si>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</si>
  <si>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</si>
  <si>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</si>
  <si>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</si>
  <si>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</si>
  <si>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</si>
  <si>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</si>
  <si>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</si>
  <si>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</si>
  <si>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</si>
  <si>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</si>
  <si>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</si>
  <si>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</si>
  <si>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</si>
  <si>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</si>
  <si>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</si>
  <si>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</si>
  <si>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</si>
  <si>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</si>
  <si>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</si>
  <si>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</si>
  <si>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</si>
  <si>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</si>
  <si>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</si>
  <si>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</si>
  <si>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</si>
  <si>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</si>
  <si>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</si>
  <si>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</si>
  <si>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</si>
  <si>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</si>
  <si>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</si>
  <si>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</si>
  <si>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</si>
  <si>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</si>
  <si>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</si>
  <si>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</si>
  <si>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</si>
  <si>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</si>
  <si>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</si>
  <si>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</si>
  <si>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</si>
  <si>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</si>
  <si>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</si>
  <si>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</si>
  <si>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</si>
  <si>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</si>
  <si>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</si>
  <si>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</si>
  <si>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</si>
  <si>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</si>
  <si>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</si>
  <si>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</si>
  <si>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</si>
  <si>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</si>
  <si>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</si>
  <si>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</si>
  <si>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</si>
  <si>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</si>
  <si>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</si>
  <si>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</si>
  <si>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</si>
  <si>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</si>
  <si>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</si>
  <si>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</si>
  <si>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</si>
  <si>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</si>
  <si>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</si>
  <si>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</si>
  <si>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</si>
  <si>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</si>
  <si>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</si>
  <si>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</si>
  <si>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</si>
  <si>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</si>
  <si>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</si>
  <si>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</si>
  <si>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</si>
  <si>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</si>
  <si>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</si>
  <si>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</si>
  <si>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</si>
  <si>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</si>
  <si>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</si>
  <si>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</si>
  <si>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</si>
  <si>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</si>
  <si>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</si>
  <si>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</si>
  <si>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</si>
  <si>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</si>
  <si>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</si>
  <si>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</si>
  <si>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</si>
  <si>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</si>
  <si>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</si>
  <si>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</si>
  <si>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</si>
  <si>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</si>
  <si>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</si>
  <si>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</si>
  <si>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</si>
  <si>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</si>
  <si>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</si>
  <si>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</si>
  <si>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</si>
  <si>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</si>
  <si>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</si>
  <si>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</si>
  <si>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</si>
  <si>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</si>
  <si>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</si>
  <si>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</si>
  <si>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</si>
  <si>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</si>
  <si>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</si>
  <si>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</si>
  <si>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</si>
  <si>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</si>
  <si>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</si>
  <si>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</si>
  <si>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</si>
  <si>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</si>
  <si>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</si>
  <si>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</si>
  <si>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</si>
  <si>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</si>
  <si>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</si>
  <si>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</si>
  <si>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</si>
  <si>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</si>
  <si>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</si>
  <si>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</si>
  <si>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</si>
  <si>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</si>
  <si>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</si>
  <si>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</si>
  <si>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</si>
  <si>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</si>
  <si>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</si>
  <si>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</si>
  <si>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</si>
  <si>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</si>
  <si>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</si>
  <si>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</si>
  <si>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</si>
  <si>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</si>
  <si>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</si>
  <si>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</si>
  <si>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</si>
  <si>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</si>
  <si>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</si>
  <si>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</si>
  <si>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</si>
  <si>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</si>
  <si>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</si>
  <si>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</si>
  <si>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</si>
  <si>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</si>
  <si>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</si>
  <si>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</si>
  <si>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</si>
  <si>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</si>
  <si>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</si>
  <si>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</si>
  <si>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</si>
  <si>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</si>
  <si>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</si>
  <si>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</si>
  <si>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</si>
  <si>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</si>
  <si>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</si>
  <si>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</si>
  <si>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</si>
  <si>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</si>
  <si>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</si>
  <si>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</si>
  <si>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</si>
  <si>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</si>
  <si>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</si>
  <si>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</si>
  <si>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</si>
  <si>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</si>
  <si>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</si>
  <si>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</si>
  <si>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</si>
  <si>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</si>
  <si>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</si>
  <si>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</si>
  <si>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</si>
  <si>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</si>
  <si>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</si>
  <si>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</si>
  <si>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</si>
  <si>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</si>
  <si>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</si>
  <si>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</si>
  <si>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</si>
  <si>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</si>
  <si>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</si>
  <si>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</si>
  <si>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</si>
  <si>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</si>
  <si>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</si>
  <si>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</si>
  <si>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</si>
  <si>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</si>
  <si>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</si>
  <si>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</si>
  <si>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</si>
  <si>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</si>
  <si>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</si>
  <si>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</si>
  <si>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</si>
  <si>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</si>
  <si>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</si>
  <si>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</si>
  <si>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</si>
  <si>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</si>
  <si>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</si>
  <si>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</si>
  <si>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</si>
  <si>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</si>
  <si>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</si>
  <si>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</si>
  <si>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</si>
  <si>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</si>
  <si>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</si>
  <si>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</si>
  <si>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</si>
  <si>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</si>
  <si>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</si>
  <si>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</si>
  <si>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</si>
  <si>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</si>
  <si>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</si>
  <si>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</si>
  <si>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</si>
  <si>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</si>
  <si>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</si>
  <si>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</si>
  <si>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</si>
  <si>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</si>
  <si>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</si>
  <si>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</si>
  <si>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</si>
  <si>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</si>
  <si>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</si>
  <si>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</si>
  <si>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</si>
  <si>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</si>
  <si>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</si>
  <si>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</si>
  <si>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</si>
  <si>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</si>
  <si>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</si>
  <si>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</si>
  <si>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</si>
  <si>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</si>
  <si>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</si>
  <si>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</si>
  <si>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</si>
  <si>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</si>
  <si>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</si>
  <si>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</si>
  <si>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</si>
  <si>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</si>
  <si>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</si>
  <si>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</si>
  <si>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</si>
  <si>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</si>
  <si>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</si>
  <si>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</si>
  <si>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</si>
  <si>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</si>
  <si>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</si>
  <si>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</si>
  <si>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</si>
  <si>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</si>
  <si>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</si>
  <si>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</si>
  <si>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</si>
  <si>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</si>
  <si>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</si>
  <si>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</si>
  <si>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</si>
  <si>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</si>
  <si>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</si>
  <si>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</si>
  <si>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</si>
  <si>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</si>
  <si>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</si>
  <si>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</si>
  <si>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</si>
  <si>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</si>
  <si>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</si>
  <si>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</si>
  <si>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</si>
  <si>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</si>
  <si>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</si>
  <si>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</si>
  <si>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</si>
  <si>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</si>
  <si>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</si>
  <si>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</si>
  <si>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</si>
  <si>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</si>
  <si>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</si>
  <si>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</si>
  <si>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</si>
  <si>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</si>
  <si>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</si>
  <si>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</si>
  <si>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</si>
  <si>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</si>
  <si>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</si>
  <si>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</si>
  <si>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</si>
  <si>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</si>
  <si>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</si>
  <si>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</si>
  <si>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</si>
  <si>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</si>
  <si>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</si>
  <si>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</si>
  <si>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</si>
  <si>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</si>
  <si>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</si>
  <si>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</si>
  <si>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</si>
  <si>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</si>
  <si>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</si>
  <si>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</si>
  <si>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</si>
  <si>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</si>
  <si>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</si>
  <si>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</si>
  <si>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</si>
  <si>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</si>
  <si>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</si>
  <si>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</si>
  <si>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</si>
  <si>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</si>
  <si>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</si>
  <si>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</si>
  <si>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</si>
  <si>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</si>
  <si>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</si>
  <si>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</si>
  <si>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</si>
  <si>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</si>
  <si>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</si>
  <si>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</si>
  <si>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</si>
  <si>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</si>
  <si>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</si>
  <si>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</si>
  <si>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</si>
  <si>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</si>
  <si>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</si>
  <si>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</si>
  <si>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</si>
  <si>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</si>
  <si>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</si>
  <si>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</si>
  <si>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</si>
  <si>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</si>
  <si>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</si>
  <si>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</si>
  <si>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</si>
  <si>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</si>
  <si>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</si>
  <si>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</si>
  <si>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</si>
  <si>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</si>
  <si>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</si>
  <si>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</si>
  <si>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</si>
  <si>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</si>
  <si>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</si>
  <si>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</si>
  <si>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</si>
  <si>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</si>
  <si>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</si>
  <si>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</si>
  <si>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</si>
  <si>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</si>
  <si>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</si>
  <si>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</si>
  <si>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</si>
  <si>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</si>
  <si>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</si>
  <si>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</si>
  <si>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</si>
  <si>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</si>
  <si>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</si>
  <si>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</si>
  <si>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</si>
  <si>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</si>
  <si>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</si>
  <si>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</si>
  <si>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</si>
  <si>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</si>
  <si>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</si>
  <si>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</si>
  <si>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</si>
  <si>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</si>
  <si>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</si>
  <si>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</si>
  <si>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</si>
  <si>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</si>
  <si>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</si>
  <si>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</si>
  <si>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</si>
  <si>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</si>
  <si>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</si>
  <si>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</si>
  <si>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</si>
  <si>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</si>
  <si>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</si>
  <si>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</si>
  <si>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</si>
  <si>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</si>
  <si>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</si>
  <si>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</si>
  <si>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</si>
  <si>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</si>
  <si>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</si>
  <si>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</si>
  <si>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</si>
  <si>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</si>
  <si>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</si>
  <si>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</si>
  <si>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</si>
  <si>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</si>
  <si>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</si>
  <si>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</si>
  <si>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</si>
  <si>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</si>
  <si>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</si>
  <si>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</si>
  <si>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</si>
  <si>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</si>
  <si>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</si>
  <si>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</si>
  <si>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</si>
  <si>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</si>
  <si>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</si>
  <si>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</si>
  <si>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</si>
  <si>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</si>
  <si>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</si>
  <si>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</si>
  <si>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</si>
  <si>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</si>
  <si>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</si>
  <si>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</si>
  <si>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</si>
  <si>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</si>
  <si>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</si>
  <si>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</si>
  <si>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</si>
  <si>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</si>
  <si>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</si>
  <si>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</si>
  <si>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</si>
  <si>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</si>
  <si>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</si>
  <si>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</si>
  <si>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</si>
  <si>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</si>
  <si>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</si>
  <si>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</si>
  <si>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</si>
  <si>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</si>
  <si>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</si>
  <si>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</si>
  <si>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</si>
  <si>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</si>
  <si>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</si>
  <si>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</si>
  <si>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</si>
  <si>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</si>
  <si>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</si>
  <si>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</si>
  <si>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</si>
  <si>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</si>
  <si>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</si>
  <si>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</si>
  <si>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</si>
  <si>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</si>
  <si>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</si>
  <si>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</si>
  <si>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</si>
  <si>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</si>
  <si>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</si>
  <si>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</si>
  <si>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</si>
  <si>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</si>
  <si>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</si>
  <si>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</si>
  <si>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</si>
  <si>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</si>
  <si>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</si>
  <si>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</si>
  <si>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</si>
  <si>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</si>
  <si>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</si>
  <si>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</si>
  <si>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</si>
  <si>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</si>
  <si>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</si>
  <si>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</si>
  <si>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</si>
  <si>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</si>
  <si>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</si>
  <si>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</si>
  <si>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</si>
  <si>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</si>
  <si>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</si>
  <si>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</si>
  <si>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</si>
  <si>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</si>
  <si>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</si>
  <si>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</si>
  <si>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</si>
  <si>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</si>
  <si>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</si>
  <si>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</si>
  <si>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</si>
  <si>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</si>
  <si>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</si>
  <si>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</si>
  <si>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</si>
  <si>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</si>
  <si>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</si>
  <si>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</si>
  <si>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</si>
  <si>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</si>
  <si>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</si>
  <si>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</si>
  <si>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</si>
  <si>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</si>
  <si>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</si>
  <si>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</si>
  <si>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</si>
  <si>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</si>
  <si>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</si>
  <si>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</si>
  <si>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</si>
  <si>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</si>
  <si>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</si>
  <si>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</si>
  <si>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</si>
  <si>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</si>
  <si>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</si>
  <si>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</si>
  <si>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</si>
  <si>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</si>
  <si>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</si>
  <si>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</si>
  <si>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</si>
  <si>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</si>
  <si>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</si>
  <si>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</si>
  <si>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</si>
  <si>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</si>
  <si>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</si>
  <si>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</si>
  <si>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</si>
  <si>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</si>
  <si>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</si>
  <si>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</si>
  <si>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</si>
  <si>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</si>
  <si>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</si>
  <si>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</si>
  <si>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</si>
  <si>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</si>
  <si>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</si>
  <si>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</si>
  <si>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</si>
  <si>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</si>
  <si>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</si>
  <si>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</si>
  <si>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</si>
  <si>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</si>
  <si>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</si>
  <si>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</si>
  <si>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</si>
  <si>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</si>
  <si>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</si>
  <si>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</si>
  <si>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</si>
  <si>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</si>
  <si>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</si>
  <si>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</si>
  <si>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</si>
  <si>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</si>
  <si>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</si>
  <si>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</si>
  <si>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</si>
  <si>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</si>
  <si>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</si>
  <si>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</si>
  <si>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</si>
  <si>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</si>
  <si>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</si>
  <si>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</si>
  <si>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</si>
  <si>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</si>
  <si>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</si>
  <si>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</si>
  <si>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</si>
  <si>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</si>
  <si>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</si>
  <si>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</si>
  <si>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</si>
  <si>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</si>
  <si>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</si>
  <si>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</si>
  <si>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</si>
  <si>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</si>
  <si>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</si>
  <si>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</si>
  <si>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</si>
  <si>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</si>
  <si>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</si>
  <si>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</si>
  <si>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</si>
  <si>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</si>
  <si>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</si>
  <si>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</si>
  <si>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</si>
  <si>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</si>
  <si>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</si>
  <si>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</si>
  <si>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</si>
  <si>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</si>
  <si>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</si>
  <si>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</si>
  <si>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</si>
  <si>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</si>
  <si>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</si>
  <si>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</si>
  <si>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</si>
  <si>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</si>
  <si>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</si>
  <si>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</si>
  <si>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</si>
  <si>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</si>
  <si>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</si>
  <si>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</si>
  <si>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</si>
  <si>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</si>
  <si>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</si>
  <si>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</si>
  <si>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</si>
  <si>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</si>
  <si>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</si>
  <si>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</si>
  <si>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</si>
  <si>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</si>
  <si>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</si>
  <si>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</si>
  <si>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</si>
  <si>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</si>
  <si>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</si>
  <si>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</si>
  <si>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</si>
  <si>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</si>
  <si>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</si>
  <si>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</si>
  <si>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</si>
  <si>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</si>
  <si>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</si>
  <si>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</si>
  <si>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</si>
  <si>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</si>
  <si>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</si>
  <si>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</si>
  <si>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</si>
  <si>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</si>
  <si>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</si>
  <si>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</si>
  <si>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</si>
  <si>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</si>
  <si>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</si>
  <si>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</si>
  <si>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</si>
  <si>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</si>
  <si>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</si>
  <si>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</si>
  <si>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</si>
  <si>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</si>
  <si>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</si>
  <si>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</si>
  <si>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</si>
  <si>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</si>
  <si>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</si>
  <si>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</si>
  <si>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</si>
  <si>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</si>
  <si>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</si>
  <si>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</si>
  <si>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</si>
  <si>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</si>
  <si>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</si>
  <si>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</si>
  <si>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</si>
  <si>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</si>
  <si>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</si>
  <si>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</si>
  <si>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</si>
  <si>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</si>
  <si>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</si>
  <si>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</si>
  <si>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</si>
  <si>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</si>
  <si>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</si>
  <si>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</si>
  <si>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</si>
  <si>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</si>
  <si>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</si>
  <si>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</si>
  <si>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</si>
  <si>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</si>
  <si>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</si>
  <si>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</si>
  <si>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</si>
  <si>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</si>
  <si>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</si>
  <si>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</si>
  <si>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</si>
  <si>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</si>
  <si>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</si>
  <si>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</si>
  <si>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</si>
  <si>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</si>
  <si>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</si>
  <si>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</si>
  <si>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</si>
  <si>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</si>
  <si>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</si>
  <si>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</si>
  <si>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</si>
  <si>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</si>
  <si>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</si>
  <si>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</si>
  <si>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</si>
  <si>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</si>
  <si>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</si>
  <si>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</si>
  <si>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</si>
  <si>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</si>
  <si>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</si>
  <si>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</si>
  <si>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</si>
  <si>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</si>
  <si>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</si>
  <si>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</si>
  <si>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</si>
  <si>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</si>
  <si>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</si>
  <si>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</si>
  <si>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</si>
  <si>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</si>
  <si>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</si>
  <si>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</si>
  <si>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</si>
  <si>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</si>
  <si>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</si>
  <si>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</si>
  <si>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</si>
  <si>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</si>
  <si>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</si>
  <si>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</si>
  <si>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</si>
  <si>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</si>
  <si>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</si>
  <si>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</si>
  <si>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</si>
  <si>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</si>
  <si>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</si>
  <si>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</si>
  <si>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</si>
  <si>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</si>
  <si>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</si>
  <si>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</si>
  <si>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</si>
  <si>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</si>
  <si>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</si>
  <si>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</si>
  <si>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</si>
  <si>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</si>
  <si>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</si>
  <si>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</si>
  <si>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</si>
  <si>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</si>
  <si>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</si>
  <si>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</si>
  <si>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</si>
  <si>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</si>
  <si>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</si>
  <si>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</si>
  <si>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</si>
  <si>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</si>
  <si>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</si>
  <si>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</si>
  <si>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</si>
  <si>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</si>
  <si>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</si>
  <si>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</si>
  <si>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</si>
  <si>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</si>
  <si>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</si>
  <si>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</si>
  <si>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</si>
  <si>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</si>
  <si>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</si>
  <si>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</si>
  <si>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</si>
  <si>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</si>
  <si>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</si>
  <si>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</si>
  <si>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</si>
  <si>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</si>
  <si>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</si>
  <si>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</si>
  <si>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</si>
  <si>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</si>
  <si>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</si>
  <si>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</si>
  <si>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</si>
  <si>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</si>
  <si>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</si>
  <si>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</si>
  <si>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</si>
  <si>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</si>
  <si>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</si>
  <si>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</si>
  <si>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</si>
  <si>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</si>
  <si>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</si>
  <si>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</si>
  <si>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</si>
  <si>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</si>
  <si>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</si>
  <si>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</si>
  <si>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</si>
  <si>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</si>
  <si>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</si>
  <si>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</si>
  <si>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</si>
  <si>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</si>
  <si>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</si>
  <si>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</si>
  <si>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</si>
  <si>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</si>
  <si>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</si>
  <si>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</si>
  <si>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</si>
  <si>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</si>
  <si>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</si>
  <si>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</si>
  <si>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</si>
  <si>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</si>
  <si>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</si>
  <si>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</si>
  <si>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</si>
  <si>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</si>
  <si>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</si>
  <si>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</si>
  <si>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</si>
  <si>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</si>
  <si>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</si>
  <si>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</si>
  <si>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</si>
  <si>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</si>
  <si>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</si>
  <si>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</si>
  <si>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</si>
  <si>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</si>
  <si>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</si>
  <si>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</si>
  <si>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</si>
  <si>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</si>
  <si>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</si>
  <si>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</si>
  <si>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</si>
  <si>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</si>
  <si>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</si>
  <si>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</si>
  <si>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</si>
  <si>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</si>
  <si>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</si>
  <si>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</si>
  <si>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</si>
  <si>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</si>
  <si>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</si>
  <si>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</si>
  <si>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</si>
  <si>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</si>
  <si>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</si>
  <si>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</si>
  <si>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</si>
  <si>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</si>
  <si>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</si>
  <si>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</si>
  <si>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</si>
  <si>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</si>
  <si>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</si>
  <si>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</si>
  <si>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</si>
  <si>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</si>
  <si>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</si>
  <si>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</si>
  <si>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</si>
  <si>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</si>
  <si>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</si>
  <si>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</si>
  <si>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</si>
  <si>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</si>
  <si>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</si>
  <si>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</si>
  <si>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</si>
  <si>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</si>
  <si>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</si>
  <si>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</si>
  <si>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</si>
  <si>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</si>
  <si>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</si>
  <si>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</si>
  <si>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</si>
  <si>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</si>
  <si>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</si>
  <si>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</si>
  <si>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</si>
  <si>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</si>
  <si>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</si>
  <si>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</si>
  <si>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</si>
  <si>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</si>
  <si>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</si>
  <si>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</si>
  <si>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</si>
  <si>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</si>
  <si>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</si>
  <si>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</si>
  <si>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</si>
  <si>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</si>
  <si>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</si>
  <si>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</si>
  <si>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</si>
  <si>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</si>
  <si>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</si>
  <si>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</si>
  <si>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</si>
  <si>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</si>
  <si>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</si>
  <si>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</si>
  <si>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</si>
  <si>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</si>
  <si>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</si>
  <si>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</si>
  <si>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</si>
  <si>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</si>
  <si>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</si>
  <si>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</si>
  <si>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</si>
  <si>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</si>
  <si>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</si>
  <si>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</si>
  <si>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</si>
  <si>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</si>
  <si>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</si>
  <si>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</si>
  <si>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</si>
  <si>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</si>
  <si>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</si>
  <si>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</si>
  <si>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</si>
  <si>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</si>
  <si>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</si>
  <si>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</si>
  <si>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</si>
  <si>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</si>
  <si>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</si>
  <si>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</si>
  <si>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</si>
  <si>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</si>
  <si>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</si>
  <si>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</si>
  <si>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</si>
  <si>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</si>
  <si>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</si>
  <si>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</si>
  <si>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</si>
  <si>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</si>
  <si>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</si>
  <si>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</si>
  <si>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</si>
  <si>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</si>
  <si>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</si>
  <si>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</si>
  <si>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</si>
  <si>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</si>
  <si>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</si>
  <si>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</si>
  <si>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</si>
  <si>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</si>
  <si>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</si>
  <si>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</si>
  <si>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</si>
  <si>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</si>
  <si>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</si>
  <si>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</si>
  <si>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</si>
  <si>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</si>
  <si>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</si>
  <si>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</si>
  <si>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</si>
  <si>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</si>
  <si>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</si>
  <si>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</si>
  <si>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</si>
  <si>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</si>
  <si>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</si>
  <si>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</si>
  <si>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</si>
  <si>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</si>
  <si>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</si>
  <si>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</si>
  <si>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</si>
  <si>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</si>
  <si>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</si>
  <si>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</si>
  <si>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</si>
  <si>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</si>
  <si>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</si>
  <si>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</si>
  <si>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</si>
  <si>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</si>
  <si>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</si>
  <si>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</si>
  <si>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</si>
  <si>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</si>
  <si>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</si>
  <si>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</si>
  <si>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</si>
  <si>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</si>
  <si>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</si>
  <si>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</si>
  <si>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</si>
  <si>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</si>
  <si>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</si>
  <si>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</si>
  <si>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</si>
  <si>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</si>
  <si>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</si>
  <si>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</si>
  <si>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</si>
  <si>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</si>
  <si>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</si>
  <si>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</si>
  <si>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</si>
  <si>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</si>
  <si>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</si>
  <si>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</si>
  <si>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</si>
  <si>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</si>
  <si>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</si>
  <si>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</si>
  <si>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</si>
  <si>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</si>
  <si>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</si>
  <si>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</si>
  <si>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</si>
  <si>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</si>
  <si>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</si>
  <si>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</si>
  <si>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</si>
  <si>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</si>
  <si>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</si>
  <si>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</si>
  <si>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</si>
  <si>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</si>
  <si>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</si>
  <si>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</si>
  <si>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</si>
  <si>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</si>
  <si>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</si>
  <si>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</si>
  <si>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</si>
  <si>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</si>
  <si>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</si>
  <si>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</si>
  <si>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</si>
  <si>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</si>
  <si>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</si>
  <si>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</si>
  <si>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</si>
  <si>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</si>
  <si>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</si>
  <si>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</si>
  <si>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</si>
  <si>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</si>
  <si>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</si>
  <si>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</si>
  <si>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</si>
  <si>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</si>
  <si>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</si>
  <si>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</si>
  <si>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</si>
  <si>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</si>
  <si>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</si>
  <si>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</si>
  <si>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</si>
  <si>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</si>
  <si>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</si>
  <si>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</si>
  <si>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</si>
  <si>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</si>
  <si>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</si>
  <si>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</si>
  <si>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</si>
  <si>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</si>
  <si>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</si>
  <si>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</si>
  <si>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</si>
  <si>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</si>
  <si>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</si>
  <si>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</si>
  <si>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</si>
  <si>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</si>
  <si>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</si>
  <si>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</si>
  <si>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</si>
  <si>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</si>
  <si>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</si>
  <si>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</si>
  <si>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</si>
  <si>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</si>
  <si>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</si>
  <si>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</si>
  <si>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</si>
  <si>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</si>
  <si>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</si>
  <si>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</si>
  <si>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</si>
  <si>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</si>
  <si>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</si>
  <si>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</si>
  <si>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</si>
  <si>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</si>
  <si>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</si>
  <si>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</si>
  <si>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</si>
  <si>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</si>
  <si>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</si>
  <si>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</si>
  <si>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</si>
  <si>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</si>
  <si>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</si>
  <si>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</si>
  <si>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</si>
  <si>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</si>
  <si>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</si>
  <si>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</si>
  <si>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</si>
  <si>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</si>
  <si>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</si>
  <si>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</si>
  <si>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</si>
  <si>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</si>
  <si>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</si>
  <si>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</si>
  <si>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</si>
  <si>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</si>
  <si>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</si>
  <si>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</si>
  <si>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</si>
  <si>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</si>
  <si>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</si>
  <si>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</si>
  <si>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</si>
  <si>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</si>
  <si>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</si>
  <si>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</si>
  <si>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</si>
  <si>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</si>
  <si>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</si>
  <si>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</si>
  <si>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</si>
  <si>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</si>
  <si>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</si>
  <si>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</si>
  <si>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</si>
  <si>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</si>
  <si>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</si>
  <si>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</si>
  <si>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</si>
  <si>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</si>
  <si>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</si>
  <si>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</si>
  <si>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</si>
  <si>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</si>
  <si>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</si>
  <si>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</si>
  <si>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</si>
  <si>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</si>
  <si>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</si>
  <si>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</si>
  <si>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</si>
  <si>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</si>
  <si>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</si>
  <si>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</si>
  <si>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</si>
  <si>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</si>
  <si>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</si>
  <si>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</si>
  <si>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</si>
  <si>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</si>
  <si>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</si>
  <si>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</si>
  <si>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</si>
  <si>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</si>
  <si>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</si>
  <si>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</si>
  <si>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</si>
  <si>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</si>
  <si>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</si>
  <si>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</si>
  <si>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</si>
  <si>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</si>
  <si>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</si>
  <si>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</si>
  <si>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</si>
  <si>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</si>
  <si>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</si>
  <si>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</si>
  <si>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</si>
  <si>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</si>
  <si>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</si>
  <si>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</si>
  <si>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</si>
  <si>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</si>
  <si>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</si>
  <si>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</si>
  <si>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</si>
  <si>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</si>
  <si>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</si>
  <si>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</si>
  <si>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</si>
  <si>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</si>
  <si>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</si>
  <si>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</si>
  <si>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</si>
  <si>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</si>
  <si>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</si>
  <si>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</si>
  <si>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</si>
  <si>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</si>
  <si>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</si>
  <si>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</si>
  <si>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</si>
  <si>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</si>
  <si>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</si>
  <si>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</si>
  <si>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</si>
  <si>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</si>
  <si>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</si>
  <si>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</si>
  <si>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</si>
  <si>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</si>
  <si>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</si>
  <si>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</si>
  <si>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</si>
  <si>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</si>
  <si>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</si>
  <si>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</si>
  <si>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</si>
  <si>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</si>
  <si>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</si>
  <si>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</si>
  <si>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</si>
  <si>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</si>
  <si>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</si>
  <si>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</si>
  <si>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</si>
  <si>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</si>
  <si>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</si>
  <si>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</si>
  <si>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</si>
  <si>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</si>
  <si>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</si>
  <si>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</si>
  <si>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</si>
  <si>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</si>
  <si>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</si>
  <si>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</si>
  <si>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</si>
  <si>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</si>
  <si>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</si>
  <si>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</si>
  <si>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</si>
  <si>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</si>
  <si>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</si>
  <si>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</si>
  <si>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</si>
  <si>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</si>
  <si>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</si>
  <si>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</si>
  <si>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</si>
  <si>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</si>
  <si>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</si>
  <si>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</si>
  <si>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</si>
  <si>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</si>
  <si>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</si>
  <si>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</si>
  <si>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</si>
  <si>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</si>
  <si>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</si>
  <si>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</si>
  <si>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</si>
  <si>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</si>
  <si>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</si>
  <si>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</si>
  <si>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</si>
  <si>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</si>
  <si>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</si>
  <si>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</si>
  <si>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</si>
  <si>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</si>
  <si>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</si>
  <si>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</si>
  <si>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</si>
  <si>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</si>
  <si>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</si>
  <si>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</si>
  <si>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</si>
  <si>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</si>
  <si>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</si>
  <si>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</si>
  <si>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</si>
  <si>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</si>
  <si>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</si>
  <si>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</si>
  <si>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</si>
  <si>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</si>
  <si>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</si>
  <si>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</si>
  <si>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</si>
  <si>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</si>
  <si>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</si>
  <si>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</si>
  <si>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</si>
  <si>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</si>
  <si>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</si>
  <si>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</si>
  <si>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</si>
  <si>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</si>
  <si>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</si>
  <si>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</si>
  <si>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</si>
  <si>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</si>
  <si>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</si>
  <si>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</si>
  <si>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</si>
  <si>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</si>
  <si>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</si>
  <si>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</si>
  <si>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</si>
  <si>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</si>
  <si>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</si>
  <si>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</si>
  <si>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</si>
  <si>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</si>
  <si>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</si>
  <si>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</si>
  <si>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</si>
  <si>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</si>
  <si>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</si>
  <si>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</si>
  <si>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</si>
  <si>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</si>
  <si>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</si>
  <si>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</si>
  <si>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</si>
  <si>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</si>
  <si>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</si>
  <si>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</si>
  <si>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</si>
  <si>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</si>
  <si>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</si>
  <si>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</si>
  <si>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</si>
  <si>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</si>
  <si>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</si>
  <si>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</si>
  <si>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</si>
  <si>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</si>
  <si>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</si>
  <si>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</si>
  <si>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</si>
  <si>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</si>
  <si>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</si>
  <si>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</si>
  <si>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</si>
  <si>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</si>
  <si>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</si>
  <si>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</si>
  <si>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</si>
  <si>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</si>
  <si>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</si>
  <si>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</si>
  <si>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</si>
  <si>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</si>
  <si>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</si>
  <si>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</si>
  <si>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</si>
  <si>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</si>
  <si>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</si>
  <si>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</si>
  <si>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</si>
  <si>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</si>
  <si>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</si>
  <si>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</si>
  <si>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</si>
  <si>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</si>
  <si>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</si>
  <si>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</si>
  <si>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</si>
  <si>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</si>
  <si>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</si>
  <si>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</si>
  <si>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</si>
  <si>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</si>
  <si>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</si>
  <si>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</si>
  <si>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</si>
  <si>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</si>
  <si>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</si>
  <si>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</si>
  <si>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</si>
  <si>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</si>
  <si>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</si>
  <si>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</si>
  <si>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</si>
  <si>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</si>
  <si>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</si>
  <si>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</si>
  <si>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</si>
  <si>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</si>
  <si>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</si>
  <si>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</si>
  <si>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</si>
  <si>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</si>
  <si>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</si>
  <si>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</si>
  <si>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</si>
  <si>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</si>
  <si>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</si>
  <si>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</si>
  <si>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</si>
  <si>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</si>
  <si>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</si>
  <si>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</si>
  <si>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</si>
  <si>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</si>
  <si>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</si>
  <si>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</si>
  <si>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</si>
  <si>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</si>
  <si>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</si>
  <si>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</si>
  <si>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</si>
  <si>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</si>
  <si>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</si>
  <si>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</si>
  <si>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</si>
  <si>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</si>
  <si>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</si>
  <si>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</si>
  <si>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</si>
  <si>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</si>
  <si>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</si>
  <si>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</si>
  <si>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</si>
  <si>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</si>
  <si>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</si>
  <si>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</si>
  <si>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</si>
  <si>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</si>
  <si>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</si>
  <si>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</si>
  <si>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</si>
  <si>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</si>
  <si>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</si>
  <si>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</si>
  <si>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</si>
  <si>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</si>
  <si>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</si>
  <si>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</si>
  <si>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</si>
  <si>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</si>
  <si>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</si>
  <si>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</si>
  <si>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</si>
  <si>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</si>
  <si>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</si>
  <si>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</si>
  <si>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</si>
  <si>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</si>
  <si>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</si>
  <si>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</si>
  <si>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</si>
  <si>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</si>
  <si>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</si>
  <si>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</si>
  <si>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</si>
  <si>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</si>
  <si>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</si>
  <si>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</si>
  <si>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</si>
  <si>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</si>
  <si>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</si>
  <si>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</si>
  <si>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</si>
  <si>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</si>
  <si>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</si>
  <si>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</si>
  <si>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</si>
  <si>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</si>
  <si>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</si>
  <si>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</si>
  <si>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</si>
  <si>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</si>
  <si>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</si>
  <si>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</si>
  <si>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</si>
  <si>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</si>
  <si>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</si>
  <si>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</si>
  <si>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</si>
  <si>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</si>
  <si>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</si>
  <si>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</si>
  <si>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</si>
  <si>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</si>
  <si>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</si>
  <si>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</si>
  <si>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</si>
  <si>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</si>
  <si>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</si>
  <si>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</si>
  <si>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</si>
  <si>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</si>
  <si>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</si>
  <si>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</si>
  <si>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</si>
  <si>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</si>
  <si>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</si>
  <si>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</si>
  <si>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</si>
  <si>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</si>
  <si>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</si>
  <si>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</si>
  <si>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</si>
  <si>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</si>
  <si>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</si>
  <si>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</si>
  <si>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</si>
  <si>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</si>
  <si>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</si>
  <si>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</si>
  <si>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</si>
  <si>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</si>
  <si>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</si>
  <si>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</si>
  <si>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</si>
  <si>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</si>
  <si>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</si>
  <si>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</si>
  <si>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</si>
  <si>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</si>
  <si>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</si>
  <si>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</si>
  <si>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</si>
  <si>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</si>
  <si>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</si>
  <si>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</si>
  <si>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</si>
  <si>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</si>
  <si>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</si>
  <si>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</si>
  <si>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</si>
  <si>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</si>
  <si>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</si>
  <si>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</si>
  <si>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</si>
  <si>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</si>
  <si>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</si>
  <si>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</si>
  <si>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</si>
  <si>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</si>
  <si>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</si>
  <si>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</si>
  <si>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</si>
  <si>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</si>
  <si>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</si>
  <si>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</si>
  <si>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</si>
  <si>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</si>
  <si>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</si>
  <si>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</si>
  <si>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</si>
  <si>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</si>
  <si>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</si>
  <si>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</si>
  <si>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</si>
  <si>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</si>
  <si>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</si>
  <si>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</si>
  <si>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</si>
  <si>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</si>
  <si>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</si>
  <si>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</si>
  <si>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</si>
  <si>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</si>
  <si>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</si>
  <si>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</si>
  <si>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</si>
  <si>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</si>
  <si>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</si>
  <si>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</si>
  <si>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</si>
  <si>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</si>
  <si>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</si>
  <si>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</si>
  <si>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</si>
  <si>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</si>
  <si>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</si>
  <si>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</si>
  <si>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</si>
  <si>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</si>
  <si>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</si>
  <si>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</si>
  <si>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</si>
  <si>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</si>
  <si>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</si>
  <si>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</si>
  <si>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</si>
  <si>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</si>
  <si>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</si>
  <si>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</si>
  <si>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</si>
  <si>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</si>
  <si>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</si>
  <si>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</si>
  <si>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</si>
  <si>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</si>
  <si>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</si>
  <si>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</si>
  <si>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</si>
  <si>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</si>
  <si>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</si>
  <si>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</si>
  <si>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</si>
  <si>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</si>
  <si>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</si>
  <si>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</si>
  <si>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</si>
  <si>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</si>
  <si>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</si>
  <si>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</si>
  <si>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</si>
  <si>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</si>
  <si>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</si>
  <si>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</si>
  <si>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</si>
  <si>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</si>
  <si>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</si>
  <si>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</si>
  <si>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</si>
  <si>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</si>
  <si>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</si>
  <si>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</si>
  <si>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</si>
  <si>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</si>
  <si>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</si>
  <si>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</si>
  <si>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</si>
  <si>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</si>
  <si>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</si>
  <si>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</si>
  <si>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</si>
  <si>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</si>
  <si>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</si>
  <si>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</si>
  <si>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</si>
  <si>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</si>
  <si>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</si>
  <si>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</si>
  <si>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</si>
  <si>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</si>
  <si>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</si>
  <si>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</si>
  <si>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</si>
  <si>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</si>
  <si>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</si>
  <si>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</si>
  <si>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</si>
  <si>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</si>
  <si>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</si>
  <si>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</si>
  <si>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</si>
  <si>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</si>
  <si>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</si>
  <si>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</si>
  <si>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</si>
  <si>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</si>
  <si>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</si>
  <si>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</si>
  <si>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</si>
  <si>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</si>
  <si>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</si>
  <si>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</si>
  <si>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</si>
  <si>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</si>
  <si>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</si>
  <si>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</si>
  <si>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</si>
  <si>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</si>
  <si>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</si>
  <si>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</si>
  <si>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</si>
  <si>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</si>
  <si>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</si>
  <si>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</si>
  <si>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</si>
  <si>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</si>
  <si>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</si>
  <si>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</si>
  <si>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</si>
  <si>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</si>
  <si>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</si>
  <si>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</si>
  <si>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</si>
  <si>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</si>
  <si>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</si>
  <si>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</si>
  <si>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</si>
  <si>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</si>
  <si>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</si>
  <si>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</si>
  <si>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</si>
  <si>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</si>
  <si>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</si>
  <si>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</si>
  <si>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</si>
  <si>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</si>
  <si>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</si>
  <si>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</si>
  <si>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</si>
  <si>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</si>
  <si>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</si>
  <si>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</si>
  <si>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</si>
  <si>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</si>
  <si>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</si>
  <si>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</si>
  <si>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</si>
  <si>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</si>
  <si>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</si>
  <si>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</si>
  <si>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</si>
  <si>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</si>
  <si>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</si>
  <si>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</si>
  <si>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</si>
  <si>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</si>
  <si>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</si>
  <si>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</si>
  <si>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</si>
  <si>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</si>
  <si>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</si>
  <si>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</si>
  <si>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</si>
  <si>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</si>
  <si>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</si>
  <si>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</si>
  <si>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</si>
  <si>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</si>
  <si>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</si>
  <si>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</si>
  <si>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</si>
  <si>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</si>
  <si>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</si>
  <si>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</si>
  <si>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</si>
  <si>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</si>
  <si>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</si>
  <si>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</si>
  <si>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</si>
  <si>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</si>
  <si>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</si>
  <si>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</si>
  <si>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</si>
  <si>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</si>
  <si>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</si>
  <si>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</si>
  <si>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</si>
  <si>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</si>
  <si>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</si>
  <si>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</si>
  <si>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</si>
  <si>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</si>
  <si>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</si>
  <si>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</si>
  <si>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</si>
  <si>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</si>
  <si>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</si>
  <si>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</si>
  <si>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</si>
  <si>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</si>
  <si>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</si>
  <si>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</si>
  <si>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</si>
  <si>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</si>
  <si>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</si>
  <si>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</si>
  <si>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</si>
  <si>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</si>
  <si>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</si>
  <si>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</si>
  <si>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</si>
  <si>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</si>
  <si>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</si>
  <si>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</si>
  <si>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</si>
  <si>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</si>
  <si>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</si>
  <si>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</si>
  <si>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</si>
  <si>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</si>
  <si>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</si>
  <si>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</si>
  <si>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</si>
  <si>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</si>
  <si>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</si>
  <si>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</si>
  <si>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</si>
  <si>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</si>
  <si>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</si>
  <si>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</si>
  <si>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</si>
  <si>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</si>
  <si>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</si>
  <si>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</si>
  <si>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</si>
  <si>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</si>
  <si>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</si>
  <si>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</si>
  <si>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</si>
  <si>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</si>
  <si>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</si>
  <si>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</si>
  <si>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</si>
  <si>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</si>
  <si>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</si>
  <si>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</si>
  <si>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</si>
  <si>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</si>
  <si>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</si>
  <si>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</si>
  <si>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</si>
  <si>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</si>
  <si>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</si>
  <si>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</si>
  <si>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</si>
  <si>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</si>
  <si>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</si>
  <si>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</si>
  <si>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</si>
  <si>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</si>
  <si>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</si>
  <si>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</si>
  <si>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</si>
  <si>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</si>
  <si>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</si>
  <si>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</si>
  <si>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</si>
  <si>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</si>
  <si>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</si>
  <si>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</si>
  <si>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</si>
  <si>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</si>
  <si>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</si>
  <si>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</si>
  <si>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</si>
  <si>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</si>
  <si>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</si>
  <si>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</si>
  <si>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</si>
  <si>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</si>
  <si>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</si>
  <si>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</si>
  <si>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</si>
  <si>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</si>
  <si>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</si>
  <si>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</si>
  <si>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</si>
  <si>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</si>
  <si>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</si>
  <si>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</si>
  <si>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</si>
  <si>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</si>
  <si>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</si>
  <si>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</si>
  <si>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</si>
  <si>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</si>
  <si>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</si>
  <si>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</si>
  <si>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</si>
  <si>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</si>
  <si>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</si>
  <si>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</si>
  <si>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</si>
  <si>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</si>
  <si>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</si>
  <si>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</si>
  <si>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</si>
  <si>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</si>
  <si>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</si>
  <si>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</si>
  <si>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</si>
  <si>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</si>
  <si>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</si>
  <si>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</si>
  <si>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</si>
  <si>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</si>
  <si>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</si>
  <si>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</si>
  <si>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</si>
  <si>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</si>
  <si>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</si>
  <si>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</si>
  <si>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</si>
  <si>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</si>
  <si>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</si>
  <si>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</si>
  <si>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</si>
  <si>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</si>
  <si>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</si>
  <si>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</si>
  <si>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</si>
  <si>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</si>
  <si>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</si>
  <si>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</si>
  <si>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</si>
  <si>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</si>
  <si>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</si>
  <si>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</si>
  <si>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</si>
  <si>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</si>
  <si>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</si>
  <si>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</si>
  <si>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</si>
  <si>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</si>
  <si>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</si>
  <si>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</si>
  <si>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</si>
  <si>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</si>
  <si>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</si>
  <si>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</si>
  <si>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</si>
  <si>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</si>
  <si>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</si>
  <si>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</si>
  <si>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</si>
  <si>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</si>
  <si>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</si>
  <si>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</si>
  <si>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</si>
  <si>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</si>
  <si>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</si>
  <si>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</si>
  <si>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</si>
  <si>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</si>
  <si>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</si>
  <si>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</si>
  <si>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</si>
  <si>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</si>
  <si>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</si>
  <si>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</si>
  <si>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</si>
  <si>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</si>
  <si>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</si>
  <si>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</si>
  <si>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</si>
  <si>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</si>
  <si>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</si>
  <si>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</si>
  <si>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</si>
  <si>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</si>
  <si>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</si>
  <si>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</si>
  <si>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</si>
  <si>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</si>
  <si>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</si>
  <si>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</si>
  <si>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</si>
  <si>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</si>
  <si>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</si>
  <si>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</si>
  <si>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</si>
  <si>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</si>
  <si>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</si>
  <si>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</si>
  <si>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</si>
  <si>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</si>
  <si>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</si>
  <si>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</si>
  <si>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</si>
  <si>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</si>
  <si>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</si>
  <si>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</si>
  <si>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</si>
  <si>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</si>
  <si>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</si>
  <si>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</si>
  <si>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</si>
  <si>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</si>
  <si>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</si>
  <si>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</si>
  <si>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</si>
  <si>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</si>
  <si>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</si>
  <si>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</si>
  <si>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</si>
  <si>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</si>
  <si>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</si>
  <si>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</si>
  <si>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</si>
  <si>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</si>
  <si>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</si>
  <si>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</si>
  <si>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</si>
  <si>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</si>
  <si>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</si>
  <si>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</si>
  <si>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</si>
  <si>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</si>
  <si>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</si>
  <si>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</si>
  <si>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</si>
  <si>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</si>
  <si>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</si>
  <si>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</si>
  <si>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</si>
  <si>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</si>
  <si>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</si>
  <si>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</si>
  <si>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</si>
  <si>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</si>
  <si>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</si>
  <si>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</si>
  <si>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</si>
  <si>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</si>
  <si>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</si>
  <si>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</si>
  <si>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</si>
  <si>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</si>
  <si>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</si>
  <si>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</si>
  <si>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</si>
  <si>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</si>
  <si>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</si>
  <si>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</si>
  <si>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</si>
  <si>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</si>
  <si>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</si>
  <si>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</si>
  <si>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</si>
  <si>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</si>
  <si>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</si>
  <si>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</si>
  <si>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</si>
  <si>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</si>
  <si>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</si>
  <si>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</si>
  <si>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</si>
  <si>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</si>
  <si>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</si>
  <si>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</si>
  <si>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</si>
  <si>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</si>
  <si>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</si>
  <si>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</si>
  <si>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</si>
  <si>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</si>
  <si>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</si>
  <si>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</si>
  <si>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</si>
  <si>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</si>
  <si>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</si>
  <si>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</si>
  <si>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</si>
  <si>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</si>
  <si>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</si>
  <si>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</si>
  <si>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</si>
  <si>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</si>
  <si>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</si>
  <si>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</si>
  <si>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</si>
  <si>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</si>
  <si>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</si>
  <si>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</si>
  <si>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</si>
  <si>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</si>
  <si>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</si>
  <si>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</si>
  <si>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</si>
  <si>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</si>
  <si>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</si>
  <si>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</si>
  <si>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</si>
  <si>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</si>
  <si>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</si>
  <si>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</si>
  <si>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</si>
  <si>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</si>
  <si>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</si>
  <si>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</si>
  <si>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</si>
  <si>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</si>
  <si>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</si>
  <si>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</si>
  <si>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</si>
  <si>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</si>
  <si>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</si>
  <si>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</si>
  <si>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</si>
  <si>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</si>
  <si>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</si>
  <si>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</si>
  <si>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</si>
  <si>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</si>
  <si>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</si>
  <si>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</si>
  <si>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</si>
  <si>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</si>
  <si>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</si>
  <si>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</si>
  <si>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</si>
  <si>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</si>
  <si>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</si>
  <si>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</si>
  <si>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</si>
  <si>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</si>
  <si>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</si>
  <si>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</si>
  <si>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</si>
  <si>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</si>
  <si>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</si>
  <si>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</si>
  <si>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</si>
  <si>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</si>
  <si>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</si>
  <si>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</si>
  <si>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</si>
  <si>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</si>
  <si>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</si>
  <si>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</si>
  <si>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</si>
  <si>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</si>
  <si>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</si>
  <si>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</si>
  <si>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</si>
  <si>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</si>
  <si>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</si>
  <si>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</si>
  <si>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</si>
  <si>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</si>
  <si>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</si>
  <si>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</si>
  <si>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</si>
  <si>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</si>
  <si>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</si>
  <si>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</si>
  <si>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</si>
  <si>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</si>
  <si>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</si>
  <si>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</si>
  <si>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</si>
  <si>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</si>
  <si>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</si>
  <si>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</si>
  <si>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</si>
  <si>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</si>
  <si>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</si>
  <si>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</si>
  <si>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</si>
  <si>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</si>
  <si>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</si>
  <si>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</si>
  <si>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</si>
  <si>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</si>
  <si>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</si>
  <si>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</si>
  <si>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</si>
  <si>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</si>
  <si>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</si>
  <si>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</si>
  <si>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</si>
  <si>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</si>
  <si>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</si>
  <si>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</si>
  <si>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</si>
  <si>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</si>
  <si>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</si>
  <si>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</si>
  <si>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</si>
  <si>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</si>
  <si>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</si>
  <si>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</si>
  <si>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</si>
  <si>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</si>
  <si>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</si>
  <si>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</si>
  <si>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</si>
  <si>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</si>
  <si>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</si>
  <si>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</si>
  <si>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</si>
  <si>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</si>
  <si>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</si>
  <si>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</si>
  <si>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</si>
  <si>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</si>
  <si>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</si>
  <si>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</si>
  <si>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</si>
  <si>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</si>
  <si>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</si>
  <si>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</si>
  <si>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</si>
  <si>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</si>
  <si>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</si>
  <si>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</si>
  <si>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</si>
  <si>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</si>
  <si>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</si>
  <si>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</si>
  <si>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</si>
  <si>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</si>
  <si>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</si>
  <si>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</si>
  <si>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</si>
  <si>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</si>
  <si>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</si>
  <si>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</si>
  <si>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</si>
  <si>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</si>
  <si>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</si>
  <si>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</si>
  <si>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</si>
  <si>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</si>
  <si>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</si>
  <si>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</si>
  <si>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</si>
  <si>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</si>
  <si>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</si>
  <si>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</si>
  <si>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</si>
  <si>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</si>
  <si>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</si>
  <si>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</si>
  <si>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</si>
  <si>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</si>
  <si>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</si>
  <si>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</si>
  <si>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</si>
  <si>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</si>
  <si>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</si>
  <si>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</si>
  <si>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</si>
  <si>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</si>
  <si>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</si>
  <si>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</si>
  <si>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</si>
  <si>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</si>
  <si>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</si>
  <si>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</si>
  <si>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</si>
  <si>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</si>
  <si>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</si>
  <si>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</si>
  <si>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</si>
  <si>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</si>
  <si>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</si>
  <si>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</si>
  <si>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</si>
  <si>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</si>
  <si>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</si>
  <si>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</si>
  <si>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</si>
  <si>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</si>
  <si>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</si>
  <si>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</si>
  <si>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</si>
  <si>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</si>
  <si>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</si>
  <si>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</si>
  <si>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</si>
  <si>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</si>
  <si>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</si>
  <si>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</si>
  <si>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</si>
  <si>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</si>
  <si>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</si>
  <si>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</si>
  <si>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</si>
  <si>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</si>
  <si>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</si>
  <si>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</si>
  <si>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</si>
  <si>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</si>
  <si>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</si>
  <si>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</si>
  <si>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</si>
  <si>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</si>
  <si>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</si>
  <si>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</si>
  <si>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</si>
  <si>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</si>
  <si>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</si>
  <si>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</si>
  <si>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</si>
  <si>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</si>
  <si>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</si>
  <si>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</si>
  <si>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</si>
  <si>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</si>
  <si>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</si>
  <si>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</si>
  <si>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</si>
  <si>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</si>
  <si>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</si>
  <si>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</si>
  <si>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</si>
  <si>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</si>
  <si>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</si>
  <si>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</si>
  <si>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</si>
  <si>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</si>
  <si>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</si>
  <si>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</si>
  <si>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</si>
  <si>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</si>
  <si>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</si>
  <si>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</si>
  <si>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</si>
  <si>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</si>
  <si>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</si>
  <si>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</si>
  <si>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</si>
  <si>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</si>
  <si>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</si>
  <si>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</si>
  <si>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</si>
  <si>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</si>
  <si>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</si>
  <si>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</si>
  <si>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</si>
  <si>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</si>
  <si>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</si>
  <si>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</si>
  <si>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</si>
  <si>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</si>
  <si>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</si>
  <si>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</si>
  <si>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</si>
  <si>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</si>
  <si>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</si>
  <si>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</si>
  <si>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</si>
  <si>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</si>
  <si>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</si>
  <si>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</si>
  <si>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</si>
  <si>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</si>
  <si>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</si>
  <si>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</si>
  <si>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</si>
  <si>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</si>
  <si>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</si>
  <si>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</si>
  <si>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</si>
  <si>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</si>
  <si>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</si>
  <si>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</si>
  <si>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</si>
  <si>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</si>
  <si>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</si>
  <si>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</si>
  <si>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</si>
  <si>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</si>
  <si>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</si>
  <si>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</si>
  <si>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</si>
  <si>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</si>
  <si>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</si>
  <si>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</si>
  <si>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</si>
  <si>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</si>
  <si>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</si>
  <si>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</si>
  <si>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</si>
  <si>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</si>
  <si>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</si>
  <si>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</si>
  <si>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</si>
  <si>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</si>
  <si>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</si>
  <si>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</si>
  <si>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</si>
  <si>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</si>
  <si>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</si>
  <si>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</si>
  <si>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</si>
  <si>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</si>
  <si>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</si>
  <si>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</si>
  <si>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</si>
  <si>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</si>
  <si>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</si>
  <si>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</si>
  <si>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</si>
  <si>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</si>
  <si>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</si>
  <si>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</si>
  <si>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</si>
  <si>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</si>
  <si>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</si>
  <si>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</si>
  <si>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</si>
  <si>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</si>
  <si>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</si>
  <si>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</si>
  <si>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</si>
  <si>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</si>
  <si>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</si>
  <si>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</si>
  <si>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</si>
  <si>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</si>
  <si>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</si>
  <si>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</si>
  <si>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</si>
  <si>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</si>
  <si>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</si>
  <si>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</si>
  <si>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</si>
  <si>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</si>
  <si>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</si>
  <si>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</si>
  <si>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</si>
  <si>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</si>
  <si>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</si>
  <si>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</si>
  <si>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</si>
  <si>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</si>
  <si>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</si>
  <si>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</si>
  <si>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</si>
  <si>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</si>
  <si>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</si>
  <si>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</si>
  <si>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</si>
  <si>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</si>
  <si>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</si>
  <si>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</si>
  <si>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</si>
  <si>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</si>
  <si>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</si>
  <si>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</si>
  <si>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</si>
  <si>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</si>
  <si>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</si>
  <si>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</si>
  <si>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</si>
  <si>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</si>
  <si>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</si>
  <si>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</si>
  <si>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</si>
  <si>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</si>
  <si>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</si>
  <si>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</si>
  <si>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</si>
  <si>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</si>
  <si>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</si>
  <si>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</si>
  <si>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</si>
  <si>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</si>
  <si>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</si>
  <si>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</si>
  <si>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</si>
  <si>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</si>
  <si>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</si>
  <si>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</si>
  <si>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</si>
  <si>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</si>
  <si>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</si>
  <si>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</si>
  <si>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</si>
  <si>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</si>
  <si>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</si>
  <si>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</si>
  <si>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</si>
  <si>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</si>
  <si>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</si>
  <si>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</si>
  <si>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</si>
  <si>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</si>
  <si>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</si>
  <si>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</si>
  <si>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</si>
  <si>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</si>
  <si>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</si>
  <si>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</si>
  <si>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</si>
  <si>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</si>
  <si>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</si>
  <si>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</si>
  <si>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</si>
  <si>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</si>
  <si>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</si>
  <si>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</si>
  <si>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</si>
  <si>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</si>
  <si>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</si>
  <si>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</si>
  <si>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</si>
  <si>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</si>
  <si>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</si>
  <si>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</si>
  <si>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</si>
  <si>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</si>
  <si>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</si>
  <si>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</si>
  <si>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</si>
  <si>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</si>
  <si>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</si>
  <si>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</si>
  <si>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</si>
  <si>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</si>
  <si>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</si>
  <si>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</si>
  <si>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</si>
  <si>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</si>
  <si>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</si>
  <si>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</si>
  <si>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</si>
  <si>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</si>
  <si>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</si>
  <si>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</si>
  <si>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</si>
  <si>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</si>
  <si>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</si>
  <si>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</si>
  <si>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</si>
  <si>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</si>
  <si>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</si>
  <si>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</si>
  <si>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</si>
  <si>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</si>
  <si>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</si>
  <si>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</si>
  <si>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</si>
  <si>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</si>
  <si>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</si>
  <si>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</si>
  <si>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</si>
  <si>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</si>
  <si>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</si>
  <si>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</si>
  <si>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</si>
  <si>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</si>
  <si>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</si>
  <si>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</si>
  <si>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</si>
  <si>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</si>
  <si>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</si>
  <si>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</si>
  <si>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</si>
  <si>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</si>
  <si>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</si>
  <si>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</si>
  <si>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</si>
  <si>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</si>
  <si>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</si>
  <si>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</si>
  <si>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</si>
  <si>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</si>
  <si>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</si>
  <si>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</si>
  <si>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</si>
  <si>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</si>
  <si>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</si>
  <si>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</si>
  <si>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</si>
  <si>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</si>
  <si>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</si>
  <si>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</si>
  <si>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</si>
  <si>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</si>
  <si>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</si>
  <si>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</si>
  <si>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</si>
  <si>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</si>
  <si>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</si>
  <si>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</si>
  <si>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</si>
  <si>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</si>
  <si>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</si>
  <si>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</si>
  <si>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</si>
  <si>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</si>
  <si>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</si>
  <si>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</si>
  <si>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</si>
  <si>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</si>
  <si>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</si>
  <si>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</si>
  <si>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</si>
  <si>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</si>
  <si>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</si>
  <si>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</si>
  <si>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</si>
  <si>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</si>
  <si>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</si>
  <si>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</si>
  <si>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</si>
  <si>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</si>
  <si>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</si>
  <si>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</si>
  <si>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</si>
  <si>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</si>
  <si>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</si>
  <si>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</si>
  <si>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</si>
  <si>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</si>
  <si>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</si>
  <si>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</si>
  <si>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</si>
  <si>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</si>
  <si>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</si>
  <si>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</si>
  <si>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</si>
  <si>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</si>
  <si>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</si>
  <si>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</si>
  <si>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</si>
  <si>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</si>
  <si>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</si>
  <si>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</si>
  <si>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</si>
  <si>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</si>
  <si>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</si>
  <si>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</si>
  <si>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</si>
  <si>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</si>
  <si>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</si>
  <si>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</si>
  <si>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</si>
  <si>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</si>
  <si>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</si>
  <si>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</si>
  <si>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</si>
  <si>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</si>
  <si>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</si>
  <si>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</si>
  <si>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</si>
  <si>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</si>
  <si>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</si>
  <si>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</si>
  <si>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</si>
  <si>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</si>
  <si>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</si>
  <si>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</si>
  <si>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</si>
  <si>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</si>
  <si>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</si>
  <si>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</si>
  <si>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</si>
  <si>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</si>
  <si>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</si>
  <si>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</si>
  <si>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</si>
  <si>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</si>
  <si>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</si>
  <si>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</si>
  <si>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</si>
  <si>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</si>
  <si>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</si>
  <si>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</si>
  <si>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</si>
  <si>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</si>
  <si>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</si>
  <si>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</si>
  <si>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</si>
  <si>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</si>
  <si>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</si>
  <si>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</si>
  <si>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</si>
  <si>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</si>
  <si>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</si>
  <si>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</si>
  <si>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</si>
  <si>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</si>
  <si>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</si>
  <si>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</si>
  <si>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</si>
  <si>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</si>
  <si>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</si>
  <si>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</si>
  <si>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</si>
  <si>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</si>
  <si>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</si>
  <si>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</si>
  <si>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</si>
  <si>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</si>
  <si>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</si>
  <si>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</si>
  <si>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</si>
  <si>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</si>
  <si>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</si>
  <si>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</si>
  <si>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</si>
  <si>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</si>
  <si>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</si>
  <si>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</si>
  <si>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</si>
  <si>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</si>
  <si>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</si>
  <si>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</si>
  <si>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</si>
  <si>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</si>
  <si>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</si>
  <si>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</si>
  <si>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</si>
  <si>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</si>
  <si>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</si>
  <si>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</si>
  <si>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</si>
  <si>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</si>
  <si>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</si>
  <si>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</si>
  <si>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</si>
  <si>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</si>
  <si>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</si>
  <si>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</si>
  <si>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</si>
  <si>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</si>
  <si>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</si>
  <si>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</si>
  <si>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</si>
  <si>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</si>
  <si>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</si>
  <si>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</si>
  <si>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</si>
  <si>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</si>
  <si>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</si>
  <si>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</si>
  <si>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</si>
  <si>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</si>
  <si>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</si>
  <si>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</si>
  <si>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</si>
  <si>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</si>
  <si>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</si>
  <si>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</si>
  <si>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</si>
  <si>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</si>
  <si>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</si>
  <si>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</si>
  <si>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</si>
  <si>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</si>
  <si>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</si>
  <si>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</si>
  <si>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</si>
  <si>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</si>
  <si>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</si>
  <si>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</si>
  <si>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</si>
  <si>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</si>
  <si>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</si>
  <si>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</si>
  <si>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</si>
  <si>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</si>
  <si>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</si>
  <si>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</si>
  <si>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</si>
  <si>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</si>
  <si>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</si>
  <si>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</si>
  <si>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</si>
  <si>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</si>
  <si>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</si>
  <si>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</si>
  <si>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</si>
  <si>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</si>
  <si>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</si>
  <si>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</si>
  <si>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</si>
  <si>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</si>
  <si>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</si>
  <si>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</si>
  <si>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</si>
  <si>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</si>
  <si>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</si>
  <si>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</si>
  <si>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</si>
  <si>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</si>
  <si>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</si>
  <si>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</si>
  <si>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</si>
  <si>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</si>
  <si>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</si>
  <si>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</si>
  <si>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</si>
  <si>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</si>
  <si>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</si>
  <si>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</si>
  <si>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</si>
  <si>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</si>
  <si>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</si>
  <si>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</si>
  <si>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</si>
  <si>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</si>
  <si>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</si>
  <si>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</si>
  <si>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</si>
  <si>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</si>
  <si>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</si>
  <si>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</si>
  <si>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</si>
  <si>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</si>
  <si>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</si>
  <si>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</si>
  <si>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</si>
  <si>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</si>
  <si>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</si>
  <si>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</si>
  <si>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</si>
  <si>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</si>
  <si>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</si>
  <si>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</si>
  <si>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</si>
  <si>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</si>
  <si>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</si>
  <si>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</si>
  <si>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</si>
  <si>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</si>
  <si>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</si>
  <si>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</si>
  <si>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</si>
  <si>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</si>
  <si>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</si>
  <si>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</si>
  <si>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</si>
  <si>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</si>
  <si>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</si>
  <si>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</si>
  <si>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</si>
  <si>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</si>
  <si>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</si>
  <si>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</si>
  <si>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</si>
  <si>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</si>
  <si>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</si>
  <si>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</si>
  <si>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</si>
  <si>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</si>
  <si>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</si>
  <si>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</si>
  <si>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</si>
  <si>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</si>
  <si>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</si>
  <si>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</si>
  <si>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</si>
  <si>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</si>
  <si>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</si>
  <si>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</si>
  <si>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</si>
  <si>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</si>
  <si>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</si>
  <si>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</si>
  <si>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</si>
  <si>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</si>
  <si>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</si>
  <si>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</si>
  <si>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</si>
  <si>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</si>
  <si>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</si>
  <si>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</si>
  <si>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</si>
  <si>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</si>
  <si>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</si>
  <si>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</si>
  <si>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</si>
  <si>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</si>
  <si>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</si>
  <si>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</si>
  <si>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</si>
  <si>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</si>
  <si>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</si>
  <si>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</si>
  <si>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</si>
  <si>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</si>
  <si>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</si>
  <si>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</si>
  <si>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</si>
  <si>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</si>
  <si>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</si>
  <si>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</si>
  <si>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</si>
  <si>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</si>
  <si>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</si>
  <si>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</si>
  <si>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</si>
  <si>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</si>
  <si>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</si>
  <si>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</si>
  <si>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</si>
  <si>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</si>
  <si>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</si>
  <si>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</si>
  <si>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</si>
  <si>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</si>
  <si>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</si>
  <si>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</si>
  <si>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</si>
  <si>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</si>
  <si>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</si>
  <si>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</si>
  <si>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</si>
  <si>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</si>
  <si>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</si>
  <si>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</si>
  <si>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</si>
  <si>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</si>
  <si>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</si>
  <si>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</si>
  <si>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</si>
  <si>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</si>
  <si>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</si>
  <si>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</si>
  <si>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</si>
  <si>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</si>
  <si>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</si>
  <si>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</si>
  <si>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</si>
  <si>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</si>
  <si>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</si>
  <si>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</si>
  <si>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</si>
  <si>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</si>
  <si>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</si>
  <si>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</si>
  <si>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</si>
  <si>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</si>
  <si>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</si>
  <si>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</si>
  <si>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</si>
  <si>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</si>
  <si>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</si>
  <si>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</si>
  <si>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</si>
  <si>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</si>
  <si>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</si>
  <si>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</si>
  <si>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PCM-20251117-00002038</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</si>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</sst>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315.93768657407054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45978.886112499997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45978.886112499997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45978.886112499997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45978.886112499997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45978.886112499997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45978.886112499997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45978.886112499997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45978.886112499997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45978.886112499997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45978.886112499997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45978.886112499997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45978.886112499997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45978.886112499997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45978.886112499997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45978.886112499997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45978.886112499997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45978.886112499997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45978.886112499997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45978.886112499997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45978.886112499997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45978.886112499997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45978.886112499997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45978.886112499997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45978.886112499997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45978.886112499997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45978.886112499997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45978.886112499997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45978.886112499997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45978.886112499997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45978.886112499997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45978.886112499997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45978.886112499997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45978.886112499997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45978.886112499997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45978.886112499997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45978.886112499997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45978.886112499997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45978.886112499997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45978.886112499997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45978.886112499997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45978.886112499997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45978.886112499997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45978.886112499997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45978.886112499997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45978.886112499997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45978.886112499997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45978.886112499997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45978.886112499997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45978.886112499997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45978.886112499997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45978.886112499997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45978.886112499997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45978.886112499997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45978.886112499997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45978.886112499997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45978.886112499997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45978.886112499997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45978.886112499997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45978.886112499997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45978.886112499997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45978.886112499997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45978.886112499997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45978.886112499997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45978.886112499997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45978.886112499997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45978.886112499997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45978.886112499997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45978.886112499997</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153.88627453703521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0.14790648147754837</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45978.886112499997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45978.886112499997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45978.886112499997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45978.886112499997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45978.886112499997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45978.886112499997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45978.886112499997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45978.886112499997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45978.886112499997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45978.886112499997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45978.886112499997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45978.886112499997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45978.886112499997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45978.886112499997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45978.886112499997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45978.886112499997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45978.886112499997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45978.886112499997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45978.886112499997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45978.886112499997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45978.886112499997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45978.886112499997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45978.886112499997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45978.886112499997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45978.886112499997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45978.886112499997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45978.886112499997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45978.886112499997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45978.886112499997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45978.886112499997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45978.886112499997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45978.886112499997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45978.886112499997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45978.886112499997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45978.886112499997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45978.886112499997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45978.886112499997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45978.886112499997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45978.886112499997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45978.886112499997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45978.886112499997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45978.886112499997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45978.886112499997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45978.886112499997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45978.886112499997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45978.886112499997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45978.886112499997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45978.886112499997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45978.886112499997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45978.886112499997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45978.886112499997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45978.886112499997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45978.886112499997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45978.886112499997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45978.886112499997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45978.886112499997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45978.886112499997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45978.886112499997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45978.886112499997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45978.886112499997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45978.886112499997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45978.886112499997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45978.886112499997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45978.886112499997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45978.886112499997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45978.886112499997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45978.886112499997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45978.886112499997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45978.886112499997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45978.886112499997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45978.886112499997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45978.886112499997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45978.886112499997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45978.886112499997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45978.886112499997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45978.886112499997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45978.886112499997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45978.886112499997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45978.886112499997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45978.886112499997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45978.886112499997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45978.886112499997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45978.886112499997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45978.886112499997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45978.886112499997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45978.886112499997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45978.886112499997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45978.886112499997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45978.886112499997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45978.886112499997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45978.886112499997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45978.886112499997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45978.886112499997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45978.886112499997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45978.886112499997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45978.886112499997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45978.886112499997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45978.886112499997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45978.886112499997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45978.886112499997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45978.886112499997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45978.886112499997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45978.886112499997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45978.886112499997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45978.886112499997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45978.886112499997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45978.886112499997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45978.886112499997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45978.886112499997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45978.886112499997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45978.886112499997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45978.886112499997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45978.886112499997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45978.886112499997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45978.886112499997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45978.886112499997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45978.886112499997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45978.886112499997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45978.886112499997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45978.886112499997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45978.886112499997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45978.886112499997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45978.886112499997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45978.886112499997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45978.886112499997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45978.886112499997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45978.886112499997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45978.886112499997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45978.886112499997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45978.886112499997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45978.886112499997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45978.886112499997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45978.886112499997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45978.886112499997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45978.886112499997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45978.886112499997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45978.886112499997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45978.886112499997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45978.886112499997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45978.886112499997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45978.886112499997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45978.886112499997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45978.886112499997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45978.886112499997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45978.886112499997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45978.886112499997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45978.886112499997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45978.886112499997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45978.886112499997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45978.886112499997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45978.886112499997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45978.886112499997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45978.886112499997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45978.886112499997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45978.886112499997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45978.886112499997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45978.886112499997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45978.886112499997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45978.886112499997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45978.886112499997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45978.886112499997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45978.886112499997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45978.886112499997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45978.886112499997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45978.886112499997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45978.886112499997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45978.886112499997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45978.886112499997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45978.886112499997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45978.886112499997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45978.886112499997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45978.886112499997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45978.886112499997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45978.886112499997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45978.886112499997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45978.886112499997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45978.886112499997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45978.886112499997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45978.886112499997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45978.886112499997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45978.886112499997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45978.886112499997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45978.886112499997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45978.886112499997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45978.886112499997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45978.886112499997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45978.886112499997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45978.886112499997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45978.886112499997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45978.886112499997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45978.886112499997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45978.886112499997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45978.886112499997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45978.886112499997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45978.886112499997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45978.886112499997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45978.886112499997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45978.886112499997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45978.886112499997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39107</v>
      </c>
      <c r="B2" s="61" t="str">
        <f>IFERROR(VLOOKUP(D2,DB!A:K,11,0),"")</f>
        <v>R3</v>
      </c>
      <c r="C2" s="18">
        <v>1</v>
      </c>
      <c r="D2" s="18" t="s">
        <v>38874</v>
      </c>
      <c r="E2" s="18" t="s">
        <v>39021</v>
      </c>
      <c r="F2" s="20">
        <v>45978.871851851851</v>
      </c>
      <c r="G2" s="21">
        <f t="shared" ref="G2:G10" ca="1" si="0">IFERROR(NOW()-F2,"-")</f>
        <v>1.4260648145864252E-2</v>
      </c>
      <c r="H2" s="22">
        <v>45978.858657407407</v>
      </c>
      <c r="I2" s="19" t="str">
        <f>IFERROR(VLOOKUP(D2,DB!A:F,6,0),"")</f>
        <v>SCECO</v>
      </c>
      <c r="J2" s="18" t="str">
        <f>IFERROR(VLOOKUP(D2,DB!A:G,7,0),"")</f>
        <v>In progress</v>
      </c>
      <c r="K2" s="45" t="s">
        <v>39108</v>
      </c>
      <c r="L2" s="23" t="str">
        <f>IFERROR(VLOOKUP(D2,DB!A:I,9,0),"")</f>
        <v>Latis</v>
      </c>
    </row>
    <row r="3" spans="1:13" ht="15" customHeight="1">
      <c r="A3" s="19"/>
      <c r="B3" s="61" t="str">
        <f>IFERROR(VLOOKUP(D3,DB!A:K,11,0),"")</f>
        <v/>
      </c>
      <c r="C3" s="18"/>
      <c r="D3" s="18"/>
      <c r="E3" s="18"/>
      <c r="F3" s="20"/>
      <c r="G3" s="21">
        <f t="shared" ca="1" si="0"/>
        <v>45978.886112499997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45978.886112499997</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45978.886112499997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45978.886112499997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45978.886112499997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45978.886112499997</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45978.886112499997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45978.886112499997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45978.886112499997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45978.886112499997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45978.886112499997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45978.886112499997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45978.886112499997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45978.886112499997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45978.886112499997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45978.886112499997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45978.886112499997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45978.886112499997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45978.886112499997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45978.886112499997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45978.886112499997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45978.886112499997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45978.886112499997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45978.886112499997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45978.886112499997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45978.886112499997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45978.886112499997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45978.886112499997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45978.886112499997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45978.886112499997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45978.886112499997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45978.886112499997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45978.886112499997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45978.886112499997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45978.886112499997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45978.886112499997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45978.886112499997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45978.886112499997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45978.886112499997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45978.886112499997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45978.886112499997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45978.886112499997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45978.886112499997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45978.886112499997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45978.886112499997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45978.886112499997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45978.886112499997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45978.886112499997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45978.886112499997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45978.886112499997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45978.886112499997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45978.886112499997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45978.886112499997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45978.886112499997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45978.886112499997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45978.886112499997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45978.886112499997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45978.886112499997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45978.886112499997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45978.886112499997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45978.886112499997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45978.886112499997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45978.886112499997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45978.886112499997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45978.886112499997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45978.886112499997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45978.886112499997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45978.886112499997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45978.886112499997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45978.886112499997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45978.886112499997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45978.886112499997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45978.886112499997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45978.886112499997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45978.886112499997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45978.886112499997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45978.886112499997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45978.886112499997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45978.886112499997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45978.886112499997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45978.886112499997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45978.886112499997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45978.886112499997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45978.886112499997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45978.886112499997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45978.886112499997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45978.886112499997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45978.886112499997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45978.886112499997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45978.886112499997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45978.886112499997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45978.886112499997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45978.886112499997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45978.886112499997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45978.886112499997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45978.886112499997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45978.886112499997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45978.886112499997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45978.886112499997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45978.886112499997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45978.886112499997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45978.886112499997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45978.886112499997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45978.886112499997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45978.886112499997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45978.886112499997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45978.886112499997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45978.886112499997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45978.886112499997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45978.886112499997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45978.886112499997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45978.886112499997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45978.886112499997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45978.886112499997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45978.886112499997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45978.886112499997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45978.886112499997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45978.886112499997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45978.886112499997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45978.886112499997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45978.886112499997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45978.886112499997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45978.886112499997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45978.886112499997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45978.886112499997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45978.886112499997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45978.886112499997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45978.886112499997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45978.886112499997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45978.886112499997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45978.886112499997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45978.886112499997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45978.886112499997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45978.886112499997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45978.886112499997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45978.886112499997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45978.886112499997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45978.886112499997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45978.886112499997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45978.886112499997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45978.886112499997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45978.886112499997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45978.886112499997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45978.886112499997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45978.886112499997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45978.886112499997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45978.886112499997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45978.886112499997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45978.886112499997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45978.886112499997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45978.886112499997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45978.886112499997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45978.886112499997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45978.886112499997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45978.886112499997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45978.886112499997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45978.886112499997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45978.886112499997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45978.886112499997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45978.886112499997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45978.886112499997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45978.886112499997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45978.886112499997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45978.886112499997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45978.886112499997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45978.886112499997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45978.886112499997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45978.886112499997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45978.886112499997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45978.886112499997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45978.886112499997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45978.886112499997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45978.886112499997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45978.886112499997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45978.886112499997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45978.886112499997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45978.886112499997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45978.886112499997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45978.886112499997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45978.886112499997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45978.886112499997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45978.886112499997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45978.886112499997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45978.886112499997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45978.886112499997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45978.886112499997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45978.886112499997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45978.886112499997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45978.886112499997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45978.886112499997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45978.886112499997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45978.886112499997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45978.886112499997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45978.886112499997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45978.886112499997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45978.886112499997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45978.886112499997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45978.886112499997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45978.886112499997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45978.886112499997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45978.886112499997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45978.886112499997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45978.886112499997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45978.886112499997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45978.886112499997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45978.886112499997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45978.886112499997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45978.886112499997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45978.886112499997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45978.886112499997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45978.886112499997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45978.886112499997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45978.886112499997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45978.886112499997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45978.886112499997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45978.886112499997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45978.886112499997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45978.886112499997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45978.886112499997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45978.886112499997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45978.886112499997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45978.886112499997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45978.886112499997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45978.886112499997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45978.886112499997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45978.886112499997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45978.886112499997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45978.886112499997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45978.886112499997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45978.886112499997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45978.886112499997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45978.886112499997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45978.886112499997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45978.886112499997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45978.886112499997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45978.886112499997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45978.886112499997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45978.886112499997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45978.886112499997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45978.886112499997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45978.886112499997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45978.886112499997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45978.886112499997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45978.886112499997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45978.886112499997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45978.886112499997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45978.886112499997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45978.886112499997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45978.886112499997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45978.886112499997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45978.886112499997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45978.886112499997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45978.886112499997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45978.886112499997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45978.886112499997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45978.886112499997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45978.886112499997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45978.886112499997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45978.886112499997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45978.886112499997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45978.886112499997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45978.886112499997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45978.886112499997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45978.886112499997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45978.886112499997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45978.886112499997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45978.886112499997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45978.886112499997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45978.886112499997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45978.886112499997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45978.886112499997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45978.886112499997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45978.886112499997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45978.886112499997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45978.886112499997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45978.886112499997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45978.886112499997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45978.886112499997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45978.886112499997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45978.886112499997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45978.886112499997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45978.886112499997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45978.886112499997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45978.886112499997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45978.886112499997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45978.886112499997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45978.886112499997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45978.886112499997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45978.886112499997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45978.886112499997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45978.886112499997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45978.886112499997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45978.886112499997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45978.886112499997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45978.886112499997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45978.886112499997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45978.886112499997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45978.886112499997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45978.886112499997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45978.886112499997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45978.886112499997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45978.886112499997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45978.886112499997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45978.886112499997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45978.886112499997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45978.886112499997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45978.886112499997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45978.886112499997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45978.886112499997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45978.886112499997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45978.886112499997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45978.886112499997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45978.886112499997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45978.886112499997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45978.886112499997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45978.886112499997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45978.886112499997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45978.886112499997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45978.886112499997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45978.886112499997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45978.886112499997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45978.886112499997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45978.886112499997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45978.886112499997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45978.886112499997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45978.886112499997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45978.886112499997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45978.886112499997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45978.886112499997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45978.886112499997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45978.886112499997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45978.886112499997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45978.886112499997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45978.886112499997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45978.886112499997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45978.886112499997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45978.886112499997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45978.886112499997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45978.886112499997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45978.886112499997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45978.886112499997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45978.886112499997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45978.886112499997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45978.886112499997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45978.886112499997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45978.886112499997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45978.886112499997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45978.886112499997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45978.886112499997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45978.886112499997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45978.886112499997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45978.886112499997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45978.886112499997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45978.886112499997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45978.886112499997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45978.886112499997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45978.886112499997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45978.886112499997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45978.886112499997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45978.886112499997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45978.886112499997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45978.886112499997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45978.886112499997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45978.886112499997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45978.886112499997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45978.886112499997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45978.886112499997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45978.886112499997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45978.886112499997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45978.886112499997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45978.886112499997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45978.886112499997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45978.886112499997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45978.886112499997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45978.886112499997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45978.886112499997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45978.886112499997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45978.886112499997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45978.886112499997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45978.886112499997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45978.886112499997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45978.886112499997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45978.886112499997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45978.886112499997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45978.886112499997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45978.886112499997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45978.886112499997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45978.886112499997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45978.886112499997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45978.886112499997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45978.886112499997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45978.886112499997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45978.886112499997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45978.886112499997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45978.886112499997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45978.886112499997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45978.886112499997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45978.886112499997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45978.886112499997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45978.886112499997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45978.886112499997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45978.886112499997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45978.886112499997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45978.886112499997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45978.886112499997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45978.886112499997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45978.886112499997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45978.886112499997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45978.886112499997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45978.886112499997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45978.886112499997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45978.886112499997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45978.886112499997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45978.886112499997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45978.886112499997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45978.886112499997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45978.886112499997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45978.886112499997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45978.886112499997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45978.886112499997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45978.886112499997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45978.886112499997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45978.886112499997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45978.886112499997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45978.886112499997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45978.886112499997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45978.886112499997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45978.886112499997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45978.886112499997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45978.886112499997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45978.886112499997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45978.886112499997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45978.886112499997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45978.886112499997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45978.886112499997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45978.886112499997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45978.886112499997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45978.886112499997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45978.886112499997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45978.886112499997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45978.886112499997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45978.886112499997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45978.886112499997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45978.886112499997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45978.886112499997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45978.886112499997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45978.886112499997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45978.886112499997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45978.886112499997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45978.886112499997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45978.886112499997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45978.886112499997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45978.886112499997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45978.886112499997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45978.886112499997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45978.886112499997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45978.886112499997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45978.886112499997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45978.886112499997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45978.886112499997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45978.886112499997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45978.886112499997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45978.886112499997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45978.886112499997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45978.886112499997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45978.886112499997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45978.886112499997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45978.886112499997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45978.886112499997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45978.886112499997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45978.886112499997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45978.886112499997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45978.886112499997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45978.886112499997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45978.886112499997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45978.886112499997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45978.886112499997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45978.886112499997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45978.886112499997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45978.886112499997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45978.886112499997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45978.886112499997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45978.886112499997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45978.886112499997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45978.886112499997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45978.886112499997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45978.886112499997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45978.886112499997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45978.886112499997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45978.886112499997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45978.886112499997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45978.886112499997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45978.886112499997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45978.886112499997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45978.886112499997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45978.886112499997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45978.886112499997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45978.886112499997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45978.886112499997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45978.886112499997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45978.886112499997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45978.886112499997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45978.886112499997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45978.886112499997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45978.886112499997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45978.886112499997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45978.886112499997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45978.886112499997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45978.886112499997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45978.886112499997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45978.886112499997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45978.886112499997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45978.886112499997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45978.886112499997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45978.886112499997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45978.886112499997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45978.886112499997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45978.886112499997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45978.886112499997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45978.886112499997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45978.886112499997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45978.886112499997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45978.886112499997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45978.886112499997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45978.886112499997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45978.886112499997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45978.886112499997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45978.886112499997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45978.886112499997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45978.886112499997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45978.886112499997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45978.886112499997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45978.886112499997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45978.886112499997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45978.886112499997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45978.886112499997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45978.886112499997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45978.886112499997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45978.886112499997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45978.886112499997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45978.886112499997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45978.886112499997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45978.886112499997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45978.886112499997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45978.886112499997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45978.886112499997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45978.886112499997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45978.886112499997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45978.886112499997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45978.886112499997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45978.886112499997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45978.886112499997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45978.886112499997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45978.886112499997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45978.886112499997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45978.886112499997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45978.886112499997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45978.886112499997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45978.886112499997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45978.886112499997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45978.886112499997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45978.886112499997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45978.886112499997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45978.886112499997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45978.886112499997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45978.886112499997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45978.886112499997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45978.886112499997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45978.886112499997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45978.886112499997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45978.886112499997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45978.886112499997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45978.886112499997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45978.886112499997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45978.886112499997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45978.886112499997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45978.886112499997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45978.886112499997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45978.886112499997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45978.886112499997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45978.886112499997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45978.886112499997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45978.886112499997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45978.886112499997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45978.886112499997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45978.886112499997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45978.886112499997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45978.886112499997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45978.886112499997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45978.886112499997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45978.886112499997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45978.886112499997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45978.886112499997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45978.886112499997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45978.886112499997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45978.886112499997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45978.886112499997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45978.886112499997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45978.886112499997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45978.886112499997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45978.886112499997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45978.886112499997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45978.886112499997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45978.886112499997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45978.886112499997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45978.886112499997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45978.886112499997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45978.886112499997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45978.886112499997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45978.886112499997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45978.886112499997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45978.886112499997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45978.886112499997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45978.886112499997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45978.886112499997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45978.886112499997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45978.886112499997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45978.886112499997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45978.886112499997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45978.886112499997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45978.886112499997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45978.886112499997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45978.886112499997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45978.886112499997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45978.886112499997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45978.886112499997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45978.886112499997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45978.886112499997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45978.886112499997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45978.886112499997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45978.886112499997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45978.886112499997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45978.886112499997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45978.886112499997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45978.886112499997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45978.886112499997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45978.886112499997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45978.886112499997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45978.886112499997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45978.886112499997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45978.886112499997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45978.886112499997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45978.886112499997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45978.886112499997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45978.886112499997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45978.886112499997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45978.886112499997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45978.886112499997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45978.886112499997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45978.886112499997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45978.886112499997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45978.886112499997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45978.886112499997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45978.886112499997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45978.886112499997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45978.886112499997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45978.886112499997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45978.886112499997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45978.886112499997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45978.886112499997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45978.886112499997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45978.886112499997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45978.886112499997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45978.886112499997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45978.886112499997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45978.886112499997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45978.886112499997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45978.886112499997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45978.886112499997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45978.886112499997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45978.886112499997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45978.886112499997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45978.886112499997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45978.886112499997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45978.886112499997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45978.886112499997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45978.886112499997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45978.886112499997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45978.886112499997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45978.886112499997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45978.886112499997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45978.886112499997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45978.886112499997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45978.886112499997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45978.886112499997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45978.886112499997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45978.886112499997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45978.886112499997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45978.886112499997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45978.886112499997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45978.886112499997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45978.886112499997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45978.886112499997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45978.886112499997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45978.886112499997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45978.886112499997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45978.886112499997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45978.886112499997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45978.886112499997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45978.886112499997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45978.886112499997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45978.886112499997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45978.886112499997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45978.886112499997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45978.886112499997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45978.886112499997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45978.886112499997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45978.886112499997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45978.886112499997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45978.886112499997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45978.886112499997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45978.886112499997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45978.886112499997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45978.886112499997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45978.886112499997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45978.886112499997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45978.886112499997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45978.886112499997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45978.886112499997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45978.886112499997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45978.886112499997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45978.886112499997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45978.886112499997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45978.886112499997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45978.886112499997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45978.886112499997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45978.886112499997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45978.886112499997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45978.886112499997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45978.886112499997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45978.886112499997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45978.886112499997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45978.886112499997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45978.886112499997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45978.886112499997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45978.886112499997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45978.886112499997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45978.886112499997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45978.886112499997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45978.886112499997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45978.886112499997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45978.886112499997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45978.886112499997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45978.886112499997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45978.886112499997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45978.886112499997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45978.886112499997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45978.886112499997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45978.886112499997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45978.886112499997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45978.886112499997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45978.886112499997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45978.886112499997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45978.886112499997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45978.886112499997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45978.886112499997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45978.886112499997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45978.886112499997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45978.886112499997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45978.886112499997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45978.886112499997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45978.886112499997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45978.886112499997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45978.886112499997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45978.886112499997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45978.886112499997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45978.886112499997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45978.886112499997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45978.886112499997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45978.886112499997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45978.886112499997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45978.886112499997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45978.886112499997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45978.886112499997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45978.886112499997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45978.886112499997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45978.886112499997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45978.886112499997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45978.886112499997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45978.886112499997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45978.886112499997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45978.886112499997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45978.886112499997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45978.886112499997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45978.886112499997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45978.886112499997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45978.886112499997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45978.886112499997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45978.886112499997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45978.886112499997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45978.886112499997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45978.886112499997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45978.886112499997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45978.886112499997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45978.886112499997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45978.886112499997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45978.886112499997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45978.886112499997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45978.886112499997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45978.886112499997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45978.886112499997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45978.886112499997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45978.886112499997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45978.886112499997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45978.886112499997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45978.886112499997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45978.886112499997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45978.886112499997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45978.886112499997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45978.886112499997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45978.886112499997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45978.886112499997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45978.886112499997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45978.886112499997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45978.886112499997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45978.886112499997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45978.886112499997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45978.886112499997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45978.886112499997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45978.886112499997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45978.886112499997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45978.886112499997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45978.886112499997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45978.886112499997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45978.886112499997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45978.886112499997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45978.886112499997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45978.886112499997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45978.886112499997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45978.886112499997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45978.886112499997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45978.886112499997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45978.886112499997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45978.886112499997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45978.886112499997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45978.886112499997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45978.886112499997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45978.886112499997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45978.886112499997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45978.886112499997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45978.886112499997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45978.886112499997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45978.886112499997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45978.886112499997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45978.886112499997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45978.886112499997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45978.886112499997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45978.886112499997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45978.886112499997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45978.886112499997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45978.886112499997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45978.886112499997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45978.886112499997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45978.886112499997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45978.886112499997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45978.886112499997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45978.886112499997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45978.886112499997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45978.886112499997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45978.886112499997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45978.886112499997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45978.886112499997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45978.886112499997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45978.886112499997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45978.886112499997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45978.886112499997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45978.886112499997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45978.886112499997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45978.886112499997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45978.886112499997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45978.886112499997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45978.886112499997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45978.886112499997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45978.886112499997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45978.886112499997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45978.886112499997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45978.886112499997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45978.886112499997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45978.886112499997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45978.886112499997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45978.886112499997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45978.886112499997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45978.886112499997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45978.886112499997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45978.886112499997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45978.886112499997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45978.886112499997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45978.886112499997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45978.886112499997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45978.886112499997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45978.886112499997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45978.886112499997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45978.886112499997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45978.886112499997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45978.886112499997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45978.886112499997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45978.886112499997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45978.886112499997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45978.886112499997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45978.886112499997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45978.886112499997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45978.886112499997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45978.886112499997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45978.886112499997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45978.886112499997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45978.886112499997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45978.886112499997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45978.886112499997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45978.886112499997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45978.886112499997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45978.886112499997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45978.886112499997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45978.886112499997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45978.886112499997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45978.886112499997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45978.886112499997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45978.886112499997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45978.886112499997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45978.886112499997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45978.886112499997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45978.886112499997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45978.886112499997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45978.886112499997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45978.886112499997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45978.886112499997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45978.886112499997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45978.886112499997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45978.886112499997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45978.886112499997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45978.886112499997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45978.886112499997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45978.886112499997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45978.886112499997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45978.886112499997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45978.886112499997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45978.886112499997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45978.886112499997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45978.886112499997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45978.886112499997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45978.886112499997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45978.886112499997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45978.886112499997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45978.886112499997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45978.886112499997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45978.886112499997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45978.886112499997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45978.886112499997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45978.886112499997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45978.886112499997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45978.886112499997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45978.886112499997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45978.886112499997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45978.886112499997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45978.886112499997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45978.886112499997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45978.886112499997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45978.886112499997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45978.886112499997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45978.886112499997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45978.886112499997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45978.886112499997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45978.886112499997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45978.886112499997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45978.886112499997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45978.886112499997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45978.886112499997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45978.886112499997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45978.886112499997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45978.886112499997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45978.886112499997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45978.886112499997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45978.886112499997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45978.886112499997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45978.886112499997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45978.886112499997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45978.886112499997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45978.886112499997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45978.886112499997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45978.886112499997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45978.886112499997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45978.886112499997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45978.886112499997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45978.886112499997</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275.40539490740048</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45978.886112499997</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45978.886112499997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45978.886112499997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45978.886112499997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45978.886112499997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45978.886112499997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45978.886112499997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45978.886112499997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45978.886112499997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45978.886112499997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45978.886112499997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45978.886112499997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45978.886112499997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45978.886112499997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45978.886112499997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45978.886112499997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45978.886112499997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45978.886112499997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45978.886112499997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45978.886112499997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45978.886112499997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45978.886112499997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45978.886112499997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45978.886112499997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45978.886112499997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45978.886112499997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45978.886112499997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45978.886112499997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45978.886112499997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45978.886112499997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45978.886112499997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45978.886112499997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45978.886112499997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45978.886112499997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45978.886112499997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45978.886112499997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45978.886112499997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45978.886112499997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45978.886112499997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45978.886112499997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45978.886112499997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45978.886112499997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45978.886112499997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45978.886112499997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45978.886112499997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45978.886112499997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45978.886112499997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45978.886112499997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45978.886112499997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45978.886112499997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45978.886112499997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45978.886112499997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45978.886112499997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45978.886112499997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45978.886112499997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45978.886112499997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45978.886112499997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45978.886112499997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45978.886112499997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45978.886112499997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45978.886112499997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45978.886112499997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45978.886112499997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45978.886112499997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45978.886112499997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45978.886112499997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45978.886112499997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45978.886112499997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45978.886112499997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45978.886112499997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45978.886112499997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45978.886112499997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45978.886112499997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45978.886112499997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45978.886112499997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45978.886112499997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45978.886112499997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45978.886112499997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45978.886112499997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45978.886112499997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45978.886112499997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45978.886112499997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45978.886112499997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45978.886112499997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45978.886112499997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45978.886112499997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45978.886112499997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45978.886112499997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45978.886112499997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45978.886112499997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45978.886112499997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45978.886112499997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45978.886112499997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45978.886112499997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45978.886112499997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45978.886112499997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45978.886112499997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45978.886112499997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45978.886112499997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45978.886112499997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45978.886112499997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45978.886112499997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45978.886112499997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45978.886112499997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45978.886112499997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45978.886112499997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45978.886112499997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45978.886112499997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45978.886112499997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45978.886112499997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45978.886112499997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45978.886112499997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45978.886112499997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45978.886112499997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45978.886112499997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45978.886112499997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45978.886112499997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45978.886112499997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45978.886112499997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45978.886112499997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45978.886112499997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45978.886112499997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45978.886112499997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45978.886112499997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45978.886112499997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45978.886112499997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45978.886112499997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45978.886112499997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45978.886112499997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45978.886112499997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45978.886112499997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45978.886112499997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45978.886112499997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45978.886112499997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45978.886112499997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45978.886112499997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45978.886112499997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45978.886112499997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45978.886112499997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45978.886112499997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45978.886112499997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45978.886112499997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45978.886112499997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45978.886112499997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45978.886112499997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45978.886112499997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45978.886112499997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45978.886112499997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45978.886112499997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45978.886112499997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45978.886112499997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45978.886112499997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45978.886112499997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45978.886112499997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45978.886112499997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45978.886112499997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45978.886112499997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45978.886112499997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45978.886112499997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45978.886112499997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45978.886112499997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45978.886112499997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45978.886112499997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45978.886112499997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45978.886112499997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45978.886112499997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45978.886112499997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45978.886112499997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45978.886112499997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45978.886112499997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45978.886112499997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45978.886112499997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45978.886112499997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45978.886112499997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45978.886112499997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45978.886112499997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45978.886112499997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45978.886112499997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45978.886112499997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45978.886112499997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45978.886112499997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45978.886112499997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45978.886112499997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45978.886112499997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45978.886112499997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45978.886112499997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45978.886112499997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45978.886112499997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45978.886112499997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45978.886112499997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45978.886112499997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45978.886112499997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45978.886112499997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45978.886112499997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45978.886112499997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45978.886112499997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45978.886112499997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45978.886112499997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45978.886112499997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45978.886112499997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45978.886112499997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45978.886112499997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45978.886112499997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45978.886112499997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45978.886112499997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45978.886112499997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45978.886112499997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45978.886112499997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45978.886112499997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45978.886112499997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45978.886112499997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45978.886112499997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45978.886112499997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45978.886112499997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45978.886112499997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45978.886112499997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45978.886112499997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45978.886112499997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45978.886112499997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45978.886112499997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45978.886112499997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45978.886112499997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45978.886112499997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45978.886112499997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45978.886112499997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45978.886112499997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45978.886112499997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45978.886112499997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45978.886112499997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45978.886112499997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45978.886112499997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45978.886112499997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45978.886112499997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45978.886112499997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45978.886112499997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45978.886112499997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45978.886112499997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45978.886112499997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45978.886112499997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45978.886112499997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45978.886112499997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45978.886112499997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45978.886112499997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45978.886112499997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45978.886112499997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45978.886112499997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45978.886112499997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45978.886112499997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45978.886112499997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45978.886112499997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45978.886112499997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45978.886112499997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45978.886112499997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45978.886112499997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45978.886112499997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45978.886112499997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45978.886112499997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45978.886112499997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45978.886112499997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45978.886112499997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45978.886112499997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45978.886112499997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45978.886112499997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45978.886112499997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45978.886112499997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45978.886112499997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45978.886112499997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45978.886112499997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45978.886112499997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45978.886112499997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45978.886112499997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45978.886112499997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45978.886112499997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45978.886112499997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45978.886112499997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45978.886112499997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45978.886112499997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45978.886112499997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45978.886112499997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45978.886112499997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45978.886112499997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45978.886112499997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45978.886112499997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45978.886112499997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45978.886112499997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45978.886112499997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45978.886112499997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45978.886112499997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45978.886112499997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45978.886112499997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45978.886112499997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45978.886112499997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45978.886112499997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45978.886112499997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45978.886112499997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45978.886112499997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45978.886112499997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45978.886112499997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45978.886112499997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45978.886112499997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45978.886112499997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45978.886112499997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45978.886112499997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45978.886112499997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45978.886112499997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45978.886112499997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45978.886112499997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45978.886112499997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45978.886112499997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45978.886112499997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45978.886112499997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45978.886112499997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45978.886112499997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45978.886112499997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45978.886112499997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45978.886112499997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45978.886112499997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45978.886112499997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45978.886112499997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45978.886112499997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45978.886112499997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45978.886112499997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45978.886112499997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45978.886112499997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45978.886112499997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45978.886112499997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45978.886112499997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45978.886112499997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45978.886112499997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45978.886112499997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45978.886112499997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45978.886112499997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45978.886112499997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45978.886112499997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45978.886112499997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45978.886112499997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45978.886112499997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45978.886112499997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45978.886112499997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45978.886112499997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45978.886112499997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45978.886112499997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45978.886112499997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45978.886112499997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45978.886112499997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45978.886112499997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45978.886112499997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45978.886112499997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45978.886112499997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45978.886112499997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45978.886112499997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45978.886112499997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45978.886112499997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45978.886112499997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45978.886112499997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45978.886112499997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45978.886112499997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45978.886112499997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45978.886112499997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45978.886112499997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45978.886112499997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45978.886112499997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45978.886112499997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45978.886112499997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45978.886112499997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45978.886112499997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45978.886112499997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45978.886112499997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45978.886112499997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45978.886112499997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45978.886112499997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45978.886112499997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45978.886112499997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45978.886112499997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45978.886112499997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45978.886112499997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45978.886112499997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45978.886112499997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45978.886112499997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45978.886112499997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45978.886112499997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45978.886112499997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45978.886112499997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45978.886112499997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45978.886112499997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45978.886112499997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45978.886112499997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45978.886112499997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45978.886112499997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45978.886112499997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45978.886112499997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45978.886112499997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45978.886112499997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45978.886112499997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45978.886112499997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45978.886112499997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45978.886112499997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45978.886112499997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45978.886112499997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45978.886112499997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45978.886112499997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45978.886112499997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45978.886112499997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45978.886112499997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45978.886112499997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45978.886112499997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45978.886112499997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45978.886112499997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45978.886112499997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45978.886112499997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45978.886112499997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45978.886112499997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45978.886112499997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45978.886112499997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45978.886112499997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45978.886112499997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45978.886112499997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45978.886112499997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45978.886112499997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45978.886112499997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45978.886112499997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45978.886112499997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45978.886112499997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45978.886112499997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45978.886112499997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45978.886112499997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45978.886112499997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45978.886112499997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45978.886112499997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45978.886112499997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45978.886112499997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45978.886112499997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45978.886112499997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45978.886112499997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45978.886112499997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45978.886112499997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45978.886112499997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45978.886112499997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45978.886112499997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45978.886112499997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45978.886112499997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45978.886112499997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45978.886112499997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45978.886112499997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45978.886112499997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45978.886112499997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45978.886112499997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45978.886112499997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45978.886112499997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45978.886112499997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45978.886112499997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45978.886112499997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45978.886112499997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45978.886112499997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45978.886112499997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45978.886112499997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45978.886112499997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45978.886112499997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45978.886112499997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45978.886112499997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45978.886112499997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45978.886112499997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45978.886112499997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45978.886112499997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45978.886112499997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45978.886112499997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45978.886112499997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45978.886112499997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45978.886112499997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45978.886112499997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45978.886112499997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45978.886112499997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45978.886112499997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45978.886112499997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45978.886112499997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45978.886112499997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45978.886112499997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45978.886112499997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45978.886112499997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45978.886112499997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45978.886112499997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45978.886112499997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45978.886112499997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45978.886112499997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45978.886112499997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45978.886112499997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45978.886112499997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45978.886112499997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45978.886112499997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45978.886112499997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45978.886112499997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45978.886112499997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45978.886112499997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45978.886112499997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45978.886112499997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45978.886112499997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45978.886112499997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45978.886112499997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45978.886112499997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45978.886112499997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45978.886112499997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45978.886112499997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45978.886112499997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45978.886112499997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45978.886112499997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45978.886112499997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45978.886112499997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45978.886112499997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45978.886112499997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45978.886112499997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45978.886112499997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45978.886112499997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45978.886112499997</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45978.886112499997</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87.054052314808359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52.697235185180034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30.225001388884266</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G6" ca="1" si="2">IFERROR(NOW()-F5,"")</f>
        <v>1.3713092592588509</v>
      </c>
      <c r="H5" s="135">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33946</v>
      </c>
      <c r="E6" s="109" t="s">
        <v>39021</v>
      </c>
      <c r="F6" s="135">
        <v>45978.738356481481</v>
      </c>
      <c r="G6" s="111">
        <f t="shared" ca="1" si="2"/>
        <v>0.14775601851579268</v>
      </c>
      <c r="H6" s="135">
        <v>45978.716273148151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ref="G7:G68" ca="1" si="3">IFERROR(NOW()-F7,"")</f>
        <v>45978.886112499997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45978.886112499997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45978.886112499997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45978.886112499997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45978.886112499997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45978.886112499997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45978.886112499997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45978.886112499997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45978.886112499997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45978.886112499997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45978.886112499997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45978.886112499997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45978.886112499997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45978.886112499997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45978.886112499997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45978.886112499997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45978.886112499997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45978.886112499997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45978.886112499997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45978.886112499997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45978.886112499997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45978.886112499997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45978.886112499997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45978.886112499997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45978.886112499997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45978.886112499997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45978.886112499997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45978.886112499997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45978.886112499997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45978.886112499997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45978.886112499997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45978.886112499997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45978.886112499997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45978.886112499997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45978.886112499997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45978.886112499997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45978.886112499997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45978.886112499997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45978.886112499997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45978.886112499997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45978.886112499997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45978.886112499997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45978.886112499997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45978.886112499997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45978.886112499997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45978.886112499997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45978.886112499997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45978.886112499997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45978.886112499997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45978.886112499997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45978.886112499997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45978.886112499997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45978.886112499997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45978.886112499997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45978.886112499997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45978.886112499997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45978.886112499997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45978.886112499997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45978.886112499997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45978.886112499997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45978.886112499997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45978.886112499997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45978.886112499997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45978.886112499997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45978.886112499997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45978.886112499997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45978.886112499997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45978.886112499997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45978.886112499997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45978.886112499997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45978.886112499997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45978.886112499997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45978.886112499997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45978.886112499997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45978.886112499997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45978.886112499997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45978.886112499997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45978.886112499997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45978.886112499997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45978.886112499997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45978.886112499997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45978.886112499997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45978.886112499997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45978.886112499997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45978.886112499997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45978.886112499997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45978.886112499997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45978.886112499997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45978.886112499997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45978.886112499997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45978.886112499997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45978.886112499997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45978.886112499997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45978.886112499997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45978.886112499997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45978.886112499997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45978.886112499997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45978.886112499997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45978.886112499997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45978.886112499997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45978.886112499997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45978.886112499997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45978.886112499997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45978.886112499997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45978.886112499997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45978.886112499997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45978.886112499997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45978.886112499997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45978.886112499997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45978.886112499997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45978.886112499997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45978.886112499997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45978.886112499997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45978.886112499997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45978.886112499997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45978.886112499997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45978.886112499997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45978.886112499997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45978.886112499997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45978.886112499997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45978.886112499997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45978.886112499997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45978.886112499997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45978.886112499997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45978.886112499997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45978.886112499997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45978.886112499997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45978.886112499997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45978.886112499997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45978.886112499997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45978.886112499997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45978.886112499997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45978.886112499997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45978.886112499997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45978.886112499997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45978.886112499997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45978.886112499997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45978.886112499997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45978.886112499997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45978.886112499997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45978.886112499997</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45978.886112499997</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45978.886112499997</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45978.886112499997</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45978.886112499997</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31674</v>
      </c>
      <c r="E2" s="109" t="s">
        <v>39021</v>
      </c>
      <c r="F2" s="121">
        <v>45978.846053240741</v>
      </c>
      <c r="G2" s="104">
        <f t="shared" ref="G2:G51" ca="1" si="0">IFERROR(NOW()-F2,"-")</f>
        <v>4.005925925594056E-2</v>
      </c>
      <c r="H2" s="121">
        <v>45978.846053240741</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45978.886112499997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45978.886112499997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45978.886112499997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45978.886112499997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45978.886112499997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45978.886112499997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45978.886112499997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45978.886112499997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45978.886112499997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45978.886112499997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45978.886112499997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45978.886112499997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45978.886112499997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45978.886112499997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45978.886112499997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45978.886112499997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45978.886112499997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45978.886112499997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45978.886112499997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45978.886112499997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45978.886112499997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45978.886112499997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45978.886112499997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45978.886112499997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45978.886112499997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45978.886112499997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45978.886112499997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45978.886112499997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45978.886112499997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45978.886112499997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45978.886112499997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45978.886112499997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45978.886112499997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45978.886112499997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45978.886112499997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45978.886112499997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45978.886112499997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45978.886112499997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45978.886112499997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45978.886112499997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45978.886112499997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45978.886112499997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45978.886112499997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45978.886112499997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45978.886112499997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45978.886112499997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45978.886112499997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45978.886112499997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45978.886112499997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45978.886112499997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45978.886112499997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45978.886112499997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45978.886112499997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45978.886112499997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45978.886112499997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45978.886112499997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45978.886112499997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45978.886112499997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45978.886112499997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45978.886112499997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45978.886112499997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45978.886112499997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45978.886112499997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45978.886112499997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45978.886112499997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45978.886112499997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45978.886112499997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45978.886112499997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45978.886112499997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45978.886112499997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45978.886112499997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45978.886112499997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45978.886112499997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45978.886112499997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45978.886112499997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45978.886112499997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45978.886112499997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45978.886112499997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45978.886112499997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45978.886112499997</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45978.886112499997</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45978.886112499997</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45978.886112499997</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2025-11-17T18:18:24Z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